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15180" windowHeight="4035"/>
  </bookViews>
  <sheets>
    <sheet name="3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155" i="1"/>
  <c r="K45"/>
  <c r="K44"/>
  <c r="K41"/>
  <c r="K37"/>
  <c r="K147" l="1"/>
  <c r="K60"/>
  <c r="K90"/>
  <c r="K133" l="1"/>
  <c r="K83" l="1"/>
  <c r="K82"/>
  <c r="K128" l="1"/>
  <c r="K134" l="1"/>
  <c r="K78"/>
  <c r="K110"/>
  <c r="K73" l="1"/>
  <c r="K28"/>
  <c r="K92"/>
  <c r="K91"/>
  <c r="K53" l="1"/>
  <c r="H28" l="1"/>
</calcChain>
</file>

<file path=xl/comments1.xml><?xml version="1.0" encoding="utf-8"?>
<comments xmlns="http://schemas.openxmlformats.org/spreadsheetml/2006/main">
  <authors>
    <author>Автор</author>
  </authors>
  <commentList>
    <comment ref="K7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- 8606,06 к МБЭ-300  (ОИ)</t>
        </r>
      </text>
    </comment>
  </commentList>
</comments>
</file>

<file path=xl/sharedStrings.xml><?xml version="1.0" encoding="utf-8"?>
<sst xmlns="http://schemas.openxmlformats.org/spreadsheetml/2006/main" count="1367" uniqueCount="391">
  <si>
    <t>ОКАТО</t>
  </si>
  <si>
    <t>да/нет</t>
  </si>
  <si>
    <t xml:space="preserve">Порядковый
  номер   
</t>
  </si>
  <si>
    <t xml:space="preserve">Код 
 по  
ОКВЭД
</t>
  </si>
  <si>
    <t xml:space="preserve">Код 
 по 
ОКДП
</t>
  </si>
  <si>
    <t xml:space="preserve">Условия договора                                    </t>
  </si>
  <si>
    <t xml:space="preserve">предмет 
договора
</t>
  </si>
  <si>
    <t xml:space="preserve">минимально  
 необходимые 
 требования, 
предъявляемые
к закупаемым 
   товарам   
  (работам,  
  услугам)   
</t>
  </si>
  <si>
    <t xml:space="preserve">единица   
 измерения  
</t>
  </si>
  <si>
    <t xml:space="preserve">сведения
о коли- 
честве  
(объеме)
</t>
  </si>
  <si>
    <t xml:space="preserve">сведения
о на-   
чальной 
(макси- 
мальной)
цене    
договора
(цене   
лота)   
</t>
  </si>
  <si>
    <t xml:space="preserve">график осуществления
  процедур закупки  
</t>
  </si>
  <si>
    <t xml:space="preserve">код 
 по  
ОКАТО
</t>
  </si>
  <si>
    <t xml:space="preserve">   регион    
  поставки   
   товаров   
 (выполнения 
   работ,    
  оказания   
   услуг)    
</t>
  </si>
  <si>
    <t xml:space="preserve">Код 
 по 
ОКЕИ
</t>
  </si>
  <si>
    <t xml:space="preserve">наиме- 
нование
</t>
  </si>
  <si>
    <t xml:space="preserve">Способ 
закупки
</t>
  </si>
  <si>
    <t xml:space="preserve">Закуп-
ка в  
элект-
ронной
форме 
</t>
  </si>
  <si>
    <t xml:space="preserve">планируемая
 дата или  
  период   
размещения 
извещения о
  закупке  
  (месяц,  
   год)    
</t>
  </si>
  <si>
    <t xml:space="preserve">срок    
испол-  
нения   
договора
(месяц, 
год)    
</t>
  </si>
  <si>
    <t xml:space="preserve">Наименование заказчика          </t>
  </si>
  <si>
    <t xml:space="preserve">Адрес местонахождения заказчика </t>
  </si>
  <si>
    <t xml:space="preserve">Телефон заказчика               </t>
  </si>
  <si>
    <t xml:space="preserve">Электронная почта заказчика     </t>
  </si>
  <si>
    <t>ИНН</t>
  </si>
  <si>
    <t>КПП</t>
  </si>
  <si>
    <t>Соответствие ГОСТ, ТУ, наличие сертификатов качества</t>
  </si>
  <si>
    <t>литр</t>
  </si>
  <si>
    <t>Приглашение делать оферты</t>
  </si>
  <si>
    <t>нет</t>
  </si>
  <si>
    <t>тонна</t>
  </si>
  <si>
    <t>23.20, 24.6</t>
  </si>
  <si>
    <t>27.1, 27.3</t>
  </si>
  <si>
    <t>29.13</t>
  </si>
  <si>
    <t>Открытое акционерное общество "Амурские коммунальные системы"</t>
  </si>
  <si>
    <t>acs@amurcomsys.ru</t>
  </si>
  <si>
    <t>г.Благовещенск</t>
  </si>
  <si>
    <t>2429412, 2429413, 2429414, 2429419</t>
  </si>
  <si>
    <t>2320310, 2320320, 2320330, 2320350, 2320380</t>
  </si>
  <si>
    <t>2912000,2912240,2912260,2912270,2912300,2912320,2912340</t>
  </si>
  <si>
    <t>24.14</t>
  </si>
  <si>
    <t>796,166, 112,006</t>
  </si>
  <si>
    <t>17.40, 20.3, 25.1, 25.2, 28.6, 31.5</t>
  </si>
  <si>
    <t>1700000, 2000000, 2500000, 2700000</t>
  </si>
  <si>
    <t>21.2,22.2,25.4</t>
  </si>
  <si>
    <t>25.1.</t>
  </si>
  <si>
    <t>2510000, 2520000</t>
  </si>
  <si>
    <t>796,006,166</t>
  </si>
  <si>
    <t>33.20</t>
  </si>
  <si>
    <t>40.20.</t>
  </si>
  <si>
    <t>да</t>
  </si>
  <si>
    <t>декабрь 2013</t>
  </si>
  <si>
    <t xml:space="preserve"> январь 2014 </t>
  </si>
  <si>
    <t>51.51.1</t>
  </si>
  <si>
    <t xml:space="preserve"> м3</t>
  </si>
  <si>
    <t xml:space="preserve">План закупки товаров (материалов)  на  2014 год 
                   плана закупки товаров (работ, услуг)
                    на ____ год (на _________ период)
</t>
  </si>
  <si>
    <t>675000, Амурская обл., г. Благовещенск, ул. Амурская, д. 296</t>
  </si>
  <si>
    <t>июнь 2014</t>
  </si>
  <si>
    <t>август 2014</t>
  </si>
  <si>
    <t>июль 2014</t>
  </si>
  <si>
    <t xml:space="preserve">декабрь 2013 </t>
  </si>
  <si>
    <t>декабрь 2014</t>
  </si>
  <si>
    <t xml:space="preserve">июнь 2014 </t>
  </si>
  <si>
    <t>апрель 2014</t>
  </si>
  <si>
    <t xml:space="preserve"> кг</t>
  </si>
  <si>
    <t>кг</t>
  </si>
  <si>
    <t>март  2014</t>
  </si>
  <si>
    <t xml:space="preserve"> июнь 2014 </t>
  </si>
  <si>
    <t xml:space="preserve"> июль 2014 </t>
  </si>
  <si>
    <t>м</t>
  </si>
  <si>
    <t>январь 2014</t>
  </si>
  <si>
    <t xml:space="preserve">май 2014 </t>
  </si>
  <si>
    <t xml:space="preserve">июль 2014 </t>
  </si>
  <si>
    <t>март 2014</t>
  </si>
  <si>
    <t xml:space="preserve"> июль 2014</t>
  </si>
  <si>
    <t>31.62.1</t>
  </si>
  <si>
    <t>29.10</t>
  </si>
  <si>
    <t>Поставка хозтоваров:  в т.ч.  Баллоны газовые (редукторы пропановые кислородные)</t>
  </si>
  <si>
    <t>40.10.2</t>
  </si>
  <si>
    <t>2930532</t>
  </si>
  <si>
    <t>51.54.2, 51.56.5</t>
  </si>
  <si>
    <t>2519830, 2519412, 2519630</t>
  </si>
  <si>
    <t>796, 006</t>
  </si>
  <si>
    <t>51.56.5</t>
  </si>
  <si>
    <t>ноябрь 2014</t>
  </si>
  <si>
    <t>166, 006</t>
  </si>
  <si>
    <t>кг, м</t>
  </si>
  <si>
    <t>пара</t>
  </si>
  <si>
    <t>ноябрь 2013</t>
  </si>
  <si>
    <t>51.45.2</t>
  </si>
  <si>
    <t>51.42.1</t>
  </si>
  <si>
    <t>1816162, 1816010, 1812451</t>
  </si>
  <si>
    <t>796, 715</t>
  </si>
  <si>
    <t>33.10.1</t>
  </si>
  <si>
    <t>51.33.1</t>
  </si>
  <si>
    <t>796, 715, 839</t>
  </si>
  <si>
    <t>796, 715,839</t>
  </si>
  <si>
    <t>июль 2013</t>
  </si>
  <si>
    <t>10.20.11</t>
  </si>
  <si>
    <t>февраль 2014</t>
  </si>
  <si>
    <t>май 2014</t>
  </si>
  <si>
    <t>23.20</t>
  </si>
  <si>
    <t>31.30</t>
  </si>
  <si>
    <t>3100000, 3133030, 2943217</t>
  </si>
  <si>
    <t>26.6</t>
  </si>
  <si>
    <t>31.20</t>
  </si>
  <si>
    <t>3120475, 3120443, 3120442</t>
  </si>
  <si>
    <t>сентябрь 2014</t>
  </si>
  <si>
    <t>31.62.1, 51.65.5</t>
  </si>
  <si>
    <t>3120349, 2899110</t>
  </si>
  <si>
    <t>51.65.5, 31.30</t>
  </si>
  <si>
    <t>3131190, 3133111, 3131131</t>
  </si>
  <si>
    <t>796, 166,  006</t>
  </si>
  <si>
    <t>м, шт</t>
  </si>
  <si>
    <t>006, 796</t>
  </si>
  <si>
    <t>м, кг</t>
  </si>
  <si>
    <t>006, 166</t>
  </si>
  <si>
    <t>Поставка изделий электротехнических в т.ч.: (ДА) Арматура для ВЛ (опоры и приставки)</t>
  </si>
  <si>
    <t>Поставка изделий электротехнических в т.ч.:  (ДА) Арматура для ВЛ и СИП</t>
  </si>
  <si>
    <t>Поставка изделий электротехнических в т.ч.:  (ДА) Провод для ВЛ и СИП</t>
  </si>
  <si>
    <t xml:space="preserve">Поставка изделий электротехнических в т.ч.:  (ДИ) Продукция кабельная </t>
  </si>
  <si>
    <t>Поставка изделий электротехнических в т.ч.: (ДИ) Продукция кабельная (муфты, гильзы, наконечники)</t>
  </si>
  <si>
    <t>Поставка изделий электротехнических в т.ч.: (ДЖ) Панели низковольтные</t>
  </si>
  <si>
    <t>Поставка изделий электротехнических в т.ч.: (ДГ) Камеры высоковольтные</t>
  </si>
  <si>
    <t>Поставка изделий электротехнических в т.ч.: (ДБ) Аппараты коммутационные</t>
  </si>
  <si>
    <t>31.20.1, 51.65.5, 40.10.2, 31.62.1</t>
  </si>
  <si>
    <t>3120340, 3120320, 3120370, 3120345 3120322, 3120361, 3120482</t>
  </si>
  <si>
    <t>Поставка изделий электротехнических в т.ч.: (ДЗ) Электрозащита</t>
  </si>
  <si>
    <t>Поставка изделий электротехнических в т.ч.: (ДН) Шины электротехнические</t>
  </si>
  <si>
    <t>31.20, 51.65.5</t>
  </si>
  <si>
    <t>3120341, 3120342, 3120120</t>
  </si>
  <si>
    <t>Поставка изделий электротехнических в т.ч.: (ДВ) Провод и кабель</t>
  </si>
  <si>
    <t>октябрь 2013</t>
  </si>
  <si>
    <t>28.73, 31.30</t>
  </si>
  <si>
    <t>3131100, 31311131, 3131132, 3132150, 31311190</t>
  </si>
  <si>
    <t>006</t>
  </si>
  <si>
    <t>май 2013</t>
  </si>
  <si>
    <t>Поставка изделий электротехнических в т.ч.: (ДЕ) Оборудование осветительное</t>
  </si>
  <si>
    <t>шт</t>
  </si>
  <si>
    <t>796</t>
  </si>
  <si>
    <t>Поставка изделий электротехнических в т.ч.: (ДЛ) Трансформаторы силовые</t>
  </si>
  <si>
    <t>Поставка изделий электротехнических в т.ч.: (ДМ) Трансформаторы тока и напряжения</t>
  </si>
  <si>
    <t>Поставка изделий электротехнических в т.ч.: (ДО) Изделия электроустановочные</t>
  </si>
  <si>
    <t>шт, м</t>
  </si>
  <si>
    <t>3115130, 3115220</t>
  </si>
  <si>
    <t>28.30.1</t>
  </si>
  <si>
    <t>2911169, 2917102, 2917102, 2944100, 2914251, 2913181, 2913171</t>
  </si>
  <si>
    <t>Поставка оборудования механического в т.ч.:  (ЕА) Котельное оборудование</t>
  </si>
  <si>
    <t>Поставка оборудования механического в т.ч.:  (ЕВ) Насосы и Насосные агрегаты</t>
  </si>
  <si>
    <t>Поставка оборудования механического в т.ч.:  (ЕБ) Компрессоры</t>
  </si>
  <si>
    <t>29.12.2</t>
  </si>
  <si>
    <t>2912101, 2912102</t>
  </si>
  <si>
    <t>Поставка оборудования механического в т.ч.:  (ЕЖ)  Подшипники</t>
  </si>
  <si>
    <t>29.14.1</t>
  </si>
  <si>
    <t>2913168, 2913181, 2931111, 2913164, 2913201</t>
  </si>
  <si>
    <t>Поставка оборудования механического в т.ч.:  (ЕЗ)  Теплообменники</t>
  </si>
  <si>
    <t>2813185</t>
  </si>
  <si>
    <t>ноябрь2013</t>
  </si>
  <si>
    <t>Поставка оборудования механического в т.ч.:  (ЕИ)  Электродвигатели</t>
  </si>
  <si>
    <t>31.1.</t>
  </si>
  <si>
    <t>Поставка оборудования механического в т.ч.:  (ЕК)  Зап.части к механическому  оборудованию</t>
  </si>
  <si>
    <t>Поставка оборудования механического: в т.ч (ЕЛ) Электропривода арматуры</t>
  </si>
  <si>
    <t>Поставка оборудования механического: в т.ч  (ЕМ) Вентиляторы</t>
  </si>
  <si>
    <t>29.23.2</t>
  </si>
  <si>
    <t>Поставка оборудования механического: в т.ч  (ЕН) Оборудование грузоподъемное</t>
  </si>
  <si>
    <t>29.12, 29.14</t>
  </si>
  <si>
    <t>2911000, 2912000</t>
  </si>
  <si>
    <t>29.56.2</t>
  </si>
  <si>
    <t>Поставка оборудования механического в т.ч.:  (ЕК)  Зап.части к насосам FLYGT</t>
  </si>
  <si>
    <t>май  2014</t>
  </si>
  <si>
    <t>29.1.</t>
  </si>
  <si>
    <t xml:space="preserve">Поставка оборудования механического в т.ч.:  (ЕК)  Зап.части к механическому  оборудованию </t>
  </si>
  <si>
    <t>Поставка оборудования механического в т.ч.:  (ЕК)  Зап.части к насосам (Иртыш, КМ)</t>
  </si>
  <si>
    <t>Поставка стройматериалов в т.ч.: (ЖА) Железобетонные изделия</t>
  </si>
  <si>
    <t>2695410, 2695440</t>
  </si>
  <si>
    <t>26.61</t>
  </si>
  <si>
    <t>2692000, 2699030, 2692210</t>
  </si>
  <si>
    <t>26.26</t>
  </si>
  <si>
    <t>ноябрь  2013</t>
  </si>
  <si>
    <t>Поставка стройматериалов в т.ч.: (ЖБ) Кирпич строительный</t>
  </si>
  <si>
    <t xml:space="preserve">2693100, 2693102 </t>
  </si>
  <si>
    <t>26.4</t>
  </si>
  <si>
    <t>Поставка стройматериалов в т.ч.: (ЖВ) Лаки , краски</t>
  </si>
  <si>
    <t>51.53.22</t>
  </si>
  <si>
    <t>2422120, 2422160, 2422190</t>
  </si>
  <si>
    <t>кг, л</t>
  </si>
  <si>
    <t>166, 112</t>
  </si>
  <si>
    <t>Поставка стройматериалов в т.ч.: (ЖГ)  Пиломатериалы</t>
  </si>
  <si>
    <t>апрель  2014</t>
  </si>
  <si>
    <t>сентябрь  2014</t>
  </si>
  <si>
    <t>м3</t>
  </si>
  <si>
    <t>м3, шт</t>
  </si>
  <si>
    <t>113, 796</t>
  </si>
  <si>
    <t>796, 166</t>
  </si>
  <si>
    <t>51.53.1, 51.53.24, 51.53.23</t>
  </si>
  <si>
    <t>2010290, 2021440, 2413162</t>
  </si>
  <si>
    <t>октябрь 2014</t>
  </si>
  <si>
    <t>26.63</t>
  </si>
  <si>
    <t>Поставка стройматериалов в т.ч.: (ЖД) Бетон товарный</t>
  </si>
  <si>
    <t>кг, т</t>
  </si>
  <si>
    <t>166, 168</t>
  </si>
  <si>
    <t>51.53.24</t>
  </si>
  <si>
    <t>2422139, 2694460</t>
  </si>
  <si>
    <t>Поставка стройматериалов в т.ч.: (ЖЕ) Песок, ПГС</t>
  </si>
  <si>
    <t>Поставка стройматериалов в т.ч.: (ЖЖ) Клеи, герметики</t>
  </si>
  <si>
    <t>Поставка стройматериалов в т.ч.: (ЖД) Смеси строительные</t>
  </si>
  <si>
    <t>шт, упак., кг</t>
  </si>
  <si>
    <t>51.53.24, 28.74.1</t>
  </si>
  <si>
    <t>2714820, 2429310</t>
  </si>
  <si>
    <t>Поставка стройматериалов в т.ч.: (ЖЗ) Материалы такелажные - стропы текстильные, канаты</t>
  </si>
  <si>
    <t>51.65.3</t>
  </si>
  <si>
    <t>шт., м2</t>
  </si>
  <si>
    <t>36.63.4</t>
  </si>
  <si>
    <t>796, 055</t>
  </si>
  <si>
    <t>Поставка стройматериалов в т.ч.: (ЖК) Люки канализационные</t>
  </si>
  <si>
    <t>2522351, 2599000</t>
  </si>
  <si>
    <t>Поставка стройматериалов в т.ч.: (ЖЛ) Материалы гидро-теплоизоляционные</t>
  </si>
  <si>
    <t>26.28.6, 24.1</t>
  </si>
  <si>
    <t>2699790, 2690000</t>
  </si>
  <si>
    <t>шт., кг, л,  м2,  м3</t>
  </si>
  <si>
    <t>796, 166, 112, 055, 113</t>
  </si>
  <si>
    <t>51.54.2, 51.65.5, 51.53.24</t>
  </si>
  <si>
    <t>2893231, 2521120, 2614520, 2695310, 2699110</t>
  </si>
  <si>
    <t>Поставка стройматериалов в т.ч.: (ЖМ) Материалы светоотражающие</t>
  </si>
  <si>
    <t>м2</t>
  </si>
  <si>
    <t>51.53.24, 51.47.37, 51.53.23</t>
  </si>
  <si>
    <t>2611110, 2699421, 2413162</t>
  </si>
  <si>
    <t>055</t>
  </si>
  <si>
    <t>Поставка стройматериалов в т.ч.: (ЖН) Фурнитура</t>
  </si>
  <si>
    <t>51.47.15, 51,53.21</t>
  </si>
  <si>
    <t>2893450, 2893460, 2897550, 2691670, 2897150</t>
  </si>
  <si>
    <t>Поставка стройматериалов:  в т.ч.  (ЖО) Элементы конструктивные</t>
  </si>
  <si>
    <t>Поставка стройматериалов:  в т.ч.  (ЖО) Окна ПВХ</t>
  </si>
  <si>
    <t>шт., м, кг, м2</t>
  </si>
  <si>
    <t>796, 066, 166, 055</t>
  </si>
  <si>
    <t>51.53.24, 28.75.11, 25.21</t>
  </si>
  <si>
    <t>2699430, 2022110, 2713230, 2897492, 2522343</t>
  </si>
  <si>
    <t>31.40</t>
  </si>
  <si>
    <t>Поставка  (ЗГ) Спецтехники</t>
  </si>
  <si>
    <t>34.10.5</t>
  </si>
  <si>
    <t>Поставка  (ЗЕ) Автошин</t>
  </si>
  <si>
    <t>25.11</t>
  </si>
  <si>
    <t>2511101, 2511103</t>
  </si>
  <si>
    <t>декабрь  2014</t>
  </si>
  <si>
    <t>декабрь  2013</t>
  </si>
  <si>
    <t>Поставка  (ЗИ) Запасных частей к спецтехнике</t>
  </si>
  <si>
    <t>Поставка  (ЗЖ, ЗЗ) Запасных частей к легковым и грузовым автомобилям</t>
  </si>
  <si>
    <t>34.30</t>
  </si>
  <si>
    <t>Поставка РТИ в т.ч.: (МВ) Ремни</t>
  </si>
  <si>
    <t>Поставка РТИ в т.ч.: (МГ) Рукава</t>
  </si>
  <si>
    <t>Поставка РТИ в т.ч.: (МА) Ленты конвейерные</t>
  </si>
  <si>
    <t>Поставка РТИ в т.ч.: (МИ) Кольца и втулки для трансформаторов</t>
  </si>
  <si>
    <t>Поставка РТИ в т.ч.: (МБ) Манжеты</t>
  </si>
  <si>
    <t>Поставка РТИ в т.ч.: (МД) Сальники</t>
  </si>
  <si>
    <t>Поставка РТИ в т.ч.: (МЕ) Техпластины, паронит</t>
  </si>
  <si>
    <t>Поставка РТИ в т.ч.: (МЖ)  Набивка</t>
  </si>
  <si>
    <t>Поставка РТИ в т.ч.: (МЗ) Фторопласт</t>
  </si>
  <si>
    <t>Поставка химии в т.ч.: (ИВ) Химреагенты для производства</t>
  </si>
  <si>
    <t>кг, тонна</t>
  </si>
  <si>
    <t>2411020, 2413253, 2412412</t>
  </si>
  <si>
    <t xml:space="preserve">апрель 2014 </t>
  </si>
  <si>
    <t>Поставка химии в т.ч.: (ИА, ИБ) Химия лабораторная и оборудование</t>
  </si>
  <si>
    <t>кг, шт</t>
  </si>
  <si>
    <t>166, 796</t>
  </si>
  <si>
    <t>24.1, 26.1</t>
  </si>
  <si>
    <t>2429680,  2618010</t>
  </si>
  <si>
    <t xml:space="preserve"> шт</t>
  </si>
  <si>
    <t>Поставка химии в т.ч.: (ИБ) Оборудование лабораторное</t>
  </si>
  <si>
    <t>Поставка хозтоваров в т.ч.: (КГ, КД) Химия бытовая, расходные материалы</t>
  </si>
  <si>
    <t>Поставка хозтоваров в т.ч.: (КВ) Техника бытовая</t>
  </si>
  <si>
    <t>Поставка хозтоваров:  в т.ч. (КВ) Кондиционеры</t>
  </si>
  <si>
    <t>Поставка СИЗ в т.ч.: (НЖ) Спецобувь</t>
  </si>
  <si>
    <t>Поставка СИЗ в т.ч.: (НГ) Спецодежда</t>
  </si>
  <si>
    <t>Поставка СИЗ в т.ч.:  (НГ) Одежда  от ОПЗ в корпоративных цветах РКС</t>
  </si>
  <si>
    <t>Поставка СИЗ в т.ч.: (НЕ) Спецпитание-молоко питьевое 0,5 л</t>
  </si>
  <si>
    <t>Поставка СИЗ в т.ч.: (НН) Средства защиты кожи</t>
  </si>
  <si>
    <t>Поставка СИЗ в т.ч.: (НЗ, НИ, НК, НЛ, НМ) Средства защиты глаз, лица,головы, рук, органов слуха</t>
  </si>
  <si>
    <t>Поставка СИЗ в т.ч.: (НА) Знаки безопасности</t>
  </si>
  <si>
    <t>Поставка СИЗ в т.ч.:  (НБ) Оборудование ТБ</t>
  </si>
  <si>
    <t>51.47.37</t>
  </si>
  <si>
    <t>51.70, 51.65.5, 51.46.1</t>
  </si>
  <si>
    <t>1729550, 2944200, 2947174, 3311160</t>
  </si>
  <si>
    <t>Поставка СИЗ в т.ч.:  (НД) Ткани</t>
  </si>
  <si>
    <t>17.54.37</t>
  </si>
  <si>
    <t>066</t>
  </si>
  <si>
    <t xml:space="preserve">октябрь  2013 </t>
  </si>
  <si>
    <t>066, 796</t>
  </si>
  <si>
    <t>27.22</t>
  </si>
  <si>
    <t>2716670, 2715816</t>
  </si>
  <si>
    <t>Закупка у единственного поставщика</t>
  </si>
  <si>
    <t>Поставка газов технических и газовых смесей: в т.ч. (УА) Газ пропан в баллонах</t>
  </si>
  <si>
    <t>Поставка газов технических и газовых смесей: в т.ч. (УА) Кислород в баллонах</t>
  </si>
  <si>
    <t>Поставка  фасонных изделий (ОГ):  Отводы, переходники, тройники, сгоны</t>
  </si>
  <si>
    <t>Поставка труб (ОА):  Трубы стальные  (диаметр более  400 мм)</t>
  </si>
  <si>
    <t>28.75</t>
  </si>
  <si>
    <t>Поставка  фасонных изделий (ОЕ):  Компенсаторы КСО</t>
  </si>
  <si>
    <t>51.54.2</t>
  </si>
  <si>
    <t>Поставка  фасонных изделий (ОЖ):  Фланцы</t>
  </si>
  <si>
    <t>2521370, 2716615, 2897150</t>
  </si>
  <si>
    <t>Поставка  Ремонтных частей к трубопроводам (ОГ, ОД, ОЖ, ОИ, РП): патрубки, муфты, хомуты и т.п</t>
  </si>
  <si>
    <t>Поставка труб (ОБ):  Трубы полимерные  диаметр более 400 мм</t>
  </si>
  <si>
    <t>Поставка труб (ОБ): Трубы полимерные  диаметр менее 400 мм</t>
  </si>
  <si>
    <t xml:space="preserve">Поставка труб  и  фасонных изделий (ОВ): Трубы и отводы в ППМ изоляции </t>
  </si>
  <si>
    <t>2429340, 2521120, 2944010</t>
  </si>
  <si>
    <t>24.30.2, 51.56.5, 51.65</t>
  </si>
  <si>
    <t>шт, кг</t>
  </si>
  <si>
    <t>2521370, 2716615, 2521371</t>
  </si>
  <si>
    <t>51.54.2, 25,21</t>
  </si>
  <si>
    <t>Поставка труб и фасонных изделий (ОБ, ОИ, ОД):  Трубы ПЭ, муфты, уголки, тройники, отводы  ПНД, ПЭ, втулки под фланец</t>
  </si>
  <si>
    <t>шт, м, кг</t>
  </si>
  <si>
    <t>796, 066, 166</t>
  </si>
  <si>
    <t>Поставка  ремонтных материалов для электролизной установки МБЭ-300  (ОИ, ЖЖ, МЗ):  мембраны, ленты ФУМ</t>
  </si>
  <si>
    <t>Поставка труб (ОА, ОЗ):  Трубы стальные  (диаметр менее  400 мм)</t>
  </si>
  <si>
    <t>июль  2014</t>
  </si>
  <si>
    <t>29.13, 51.54.2</t>
  </si>
  <si>
    <t>2917340, 2716615</t>
  </si>
  <si>
    <t>Поставка  фасонных изделий (ОЖ, ОД):  Фланцы, муфты</t>
  </si>
  <si>
    <t>Поставка оргтехники в .т.ч.:  (ПГ) Програмное обеспечение  IBM  Lotus Domino</t>
  </si>
  <si>
    <t xml:space="preserve">сентябрь  2014 </t>
  </si>
  <si>
    <t>октябрь  2014</t>
  </si>
  <si>
    <t>72.20</t>
  </si>
  <si>
    <t>Поставка оргтехники в .т.ч.:  (ПА, ПБ, ПГ, ПД) Компьютеры, офисная техника, програмное обеспечение</t>
  </si>
  <si>
    <t>шт, компл., м</t>
  </si>
  <si>
    <t>шт, кг, литр, м</t>
  </si>
  <si>
    <t>шт, пара, компл.</t>
  </si>
  <si>
    <t>шт, пара</t>
  </si>
  <si>
    <t>шт,м,кг</t>
  </si>
  <si>
    <t>30.02., 32.20.2, 72.20</t>
  </si>
  <si>
    <t>3020362, 3222130, 3020350, 7260010</t>
  </si>
  <si>
    <t>Поставка оргтехники в .т.ч.:  (ПБ, ПГ)  Офисная техника, програмное обеспечение</t>
  </si>
  <si>
    <t>30.02,  72.20</t>
  </si>
  <si>
    <t>3020350, 7260010</t>
  </si>
  <si>
    <t>Поставка оргтехники в .т.ч.:  (ПГ) Програмный комплекс "Zulu Termo"</t>
  </si>
  <si>
    <t>Поставка оргтехники в .т.ч.:  (ПВ)  З/Ч к вычислительной технике</t>
  </si>
  <si>
    <t xml:space="preserve">Поставка оргтехники в .т.ч.:  (ПД)  Оборудование связи </t>
  </si>
  <si>
    <t>Поставка оргтехники в .т.ч.:  (ПА)  Сетевое хранилище</t>
  </si>
  <si>
    <t>Поставка ГСМ,  в т.ч.: (БА) Масла, смазки</t>
  </si>
  <si>
    <t>Поставка ГСМ,   в т.ч.: (БД) Топливо дизельное</t>
  </si>
  <si>
    <t>Поставка ГСМ,  в т.ч.: (БГ)  Бензин Регуляр-92</t>
  </si>
  <si>
    <t>Поставка металлопроката, в т.ч : (ВД) Лист футировочный</t>
  </si>
  <si>
    <t>Поставка запорной арматуры в т.ч.:  (Г) Задвижки , клапана, краны шаровые, затворы, гидранты</t>
  </si>
  <si>
    <t>Поставка запорной арматуры в т.ч.: (Г) Задвижки , клапана, краны шаровые, затворы, гидранты</t>
  </si>
  <si>
    <t>Поставка металлопроката, в т.ч : (В) Арматура, сталь кругая, балка, квадрат, лист, полоса,  профнастил, пруток,уголок, швеллер, шестигранник</t>
  </si>
  <si>
    <t>28.74, 28.75</t>
  </si>
  <si>
    <t>Поставка стройматериалов в т.ч.: (ЖЛ) Скорлупа и отводы  теплоизоляционные из пенополиуретана</t>
  </si>
  <si>
    <t>Поставка метизов и крепежей в т.ч.: (РЛ) Тросы и канаты стальные</t>
  </si>
  <si>
    <t xml:space="preserve">ноябрь 2013 </t>
  </si>
  <si>
    <t xml:space="preserve">февраль 2014 </t>
  </si>
  <si>
    <t>2915360, 2899760</t>
  </si>
  <si>
    <t>51.65.3, 28.75.27</t>
  </si>
  <si>
    <t>Поставка метизов и крепежей в т.ч.: (РИ) Электроды и припои</t>
  </si>
  <si>
    <t>шт,кг</t>
  </si>
  <si>
    <t xml:space="preserve">декабрь 2014 </t>
  </si>
  <si>
    <t>2721231, 2714710</t>
  </si>
  <si>
    <t>57.70</t>
  </si>
  <si>
    <t>2714000, 2714710, 2714732, 2724239</t>
  </si>
  <si>
    <t>51, 27.51, 27.35, 27.74, 27.34</t>
  </si>
  <si>
    <t>Поставка метизов и крепежей в т.ч.: (Р) Анкеры, болты, гайки, гвозди, дюбели, крюки, саморезы, шайбы, шпильки, шурупы</t>
  </si>
  <si>
    <t xml:space="preserve">март 2014 </t>
  </si>
  <si>
    <t>Поставка метизов и крепежей в т.ч.: (РР, РК) Проволока, сетка</t>
  </si>
  <si>
    <t>шт,кг, т, м2</t>
  </si>
  <si>
    <t>796, 166, 168, 055</t>
  </si>
  <si>
    <t xml:space="preserve">август 2014 </t>
  </si>
  <si>
    <t>2714110, 2714730</t>
  </si>
  <si>
    <t>51.52.21,  51.53.24</t>
  </si>
  <si>
    <t>Поставка КИПиА в т.ч.:  (СА) Счетчики РиМ</t>
  </si>
  <si>
    <t>3313169, 3313160</t>
  </si>
  <si>
    <t>33.20, 31.20.1</t>
  </si>
  <si>
    <t>Поставка КИПиА : в т.ч. (СА) Счетчики "Меркурий"</t>
  </si>
  <si>
    <t>2893000, 2928135, 2894013, 2895000, 2894017, 2894011, 2894012;  2893141, 2893171, 2893210, 2893200, 2893131, 2893150,2893133;  28931111, 2022532; 3697391, 2893231, 2899514, 2893233, 2893235, 2893102, 2895167; 2947120, 2922165, 2893162; 2941101; 2893136, 2893180, 2922290, 2893130, 2947170</t>
  </si>
  <si>
    <t>28.62, , 29.40, 51.54.3, 51.54.65</t>
  </si>
  <si>
    <t>Поставка топлива на технологию, в т.ч.: (АД) Уголь БР</t>
  </si>
  <si>
    <t>Поставка топлива на технологию, в т.ч.: (АВ)   Биотопливо твердое</t>
  </si>
  <si>
    <t xml:space="preserve">Поставка топлива на технологию,  в т.ч.: (АГ) Топливо котельное (мазут) </t>
  </si>
  <si>
    <t>Поставка ГСМ,  в т.ч.: (ББ)  Жидкости технологические</t>
  </si>
  <si>
    <t>Поставка стройматериалов в т.ч.:  (ЖБ, ЖО) Изделия огнеупорные (плиты, мертель, картон асбестовый)</t>
  </si>
  <si>
    <t>Поставка стройматериалов в т.ч.: (ЖИ)  Покрытия напольные</t>
  </si>
  <si>
    <t>Поставка  (ЗА) Аккумуляторов</t>
  </si>
  <si>
    <t>Поставка канцтоваров в т.ч.: (Л)  Бумага и бумажные изделия, письменные и офисные принадлежности, папки и т.п.</t>
  </si>
  <si>
    <t>3222135, 3222130</t>
  </si>
  <si>
    <t>3020365, 3020340, 3141150</t>
  </si>
  <si>
    <t>51.64.2, 51.47.15</t>
  </si>
  <si>
    <t>52.45.2</t>
  </si>
  <si>
    <t>Поставка метизов и крепежей (Р)</t>
  </si>
  <si>
    <t>Поставка КИПиА в т.ч.: (СБ, СВ, СГ, СД)  Датчики, индикаторы, приборы и зап.части к КИП иТ</t>
  </si>
  <si>
    <t>Поставка инструмента в т.ч.: (Т) Автомобильный, режущий, слесарный , столярный, стоительно-отделочный, электрический, инструмент электрика и пр.</t>
  </si>
  <si>
    <t>2714030,  2520000</t>
  </si>
  <si>
    <t>28.7, 25.2</t>
  </si>
  <si>
    <t>Поставка хозтоваров в т.ч.: (КД)  Запорно-пломбировочный материал</t>
  </si>
  <si>
    <t xml:space="preserve"> апрель 2014 </t>
  </si>
  <si>
    <t>(4162) 220-727</t>
  </si>
</sst>
</file>

<file path=xl/styles.xml><?xml version="1.0" encoding="utf-8"?>
<styleSheet xmlns="http://schemas.openxmlformats.org/spreadsheetml/2006/main">
  <numFmts count="4">
    <numFmt numFmtId="164" formatCode="#,##0.00_р_."/>
    <numFmt numFmtId="165" formatCode="#,##0.00_ ;[Red]\-#,##0.00\ "/>
    <numFmt numFmtId="166" formatCode="#,##0.00;[Red]#,##0.00"/>
    <numFmt numFmtId="167" formatCode="#,##0;[Red]#,##0"/>
  </numFmts>
  <fonts count="11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" fillId="0" borderId="0"/>
  </cellStyleXfs>
  <cellXfs count="100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0" xfId="0" applyFill="1"/>
    <xf numFmtId="164" fontId="3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167" fontId="0" fillId="0" borderId="1" xfId="0" applyNumberFormat="1" applyFont="1" applyFill="1" applyBorder="1" applyAlignment="1">
      <alignment horizontal="center" vertical="center"/>
    </xf>
    <xf numFmtId="164" fontId="5" fillId="0" borderId="1" xfId="2" applyNumberFormat="1" applyFont="1" applyFill="1" applyBorder="1" applyAlignment="1">
      <alignment horizontal="center" vertical="center"/>
    </xf>
    <xf numFmtId="0" fontId="0" fillId="0" borderId="0" xfId="0" applyFont="1" applyFill="1"/>
    <xf numFmtId="167" fontId="0" fillId="0" borderId="1" xfId="0" applyNumberFormat="1" applyFont="1" applyFill="1" applyBorder="1" applyAlignment="1">
      <alignment horizontal="center" vertical="center" wrapText="1"/>
    </xf>
    <xf numFmtId="167" fontId="5" fillId="0" borderId="1" xfId="2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166" fontId="5" fillId="0" borderId="1" xfId="2" applyNumberFormat="1" applyFont="1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horizontal="center" vertical="center"/>
    </xf>
    <xf numFmtId="17" fontId="0" fillId="0" borderId="1" xfId="0" applyNumberForma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49" fontId="0" fillId="0" borderId="0" xfId="0" applyNumberFormat="1" applyFill="1"/>
    <xf numFmtId="0" fontId="1" fillId="0" borderId="16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167" fontId="0" fillId="0" borderId="3" xfId="0" applyNumberFormat="1" applyFont="1" applyFill="1" applyBorder="1" applyAlignment="1">
      <alignment horizontal="center" vertical="center" wrapText="1"/>
    </xf>
    <xf numFmtId="165" fontId="5" fillId="0" borderId="3" xfId="2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 wrapText="1"/>
    </xf>
    <xf numFmtId="167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10" xfId="0" applyBorder="1" applyAlignment="1"/>
    <xf numFmtId="0" fontId="0" fillId="0" borderId="5" xfId="0" applyBorder="1" applyAlignment="1"/>
    <xf numFmtId="0" fontId="0" fillId="0" borderId="1" xfId="0" applyBorder="1" applyAlignment="1"/>
    <xf numFmtId="0" fontId="0" fillId="0" borderId="11" xfId="0" applyBorder="1" applyAlignment="1"/>
    <xf numFmtId="0" fontId="0" fillId="0" borderId="5" xfId="0" applyFill="1" applyBorder="1" applyAlignment="1"/>
    <xf numFmtId="0" fontId="0" fillId="0" borderId="1" xfId="0" applyFill="1" applyBorder="1" applyAlignment="1"/>
    <xf numFmtId="0" fontId="0" fillId="0" borderId="11" xfId="0" applyFill="1" applyBorder="1" applyAlignment="1"/>
    <xf numFmtId="0" fontId="0" fillId="0" borderId="7" xfId="0" applyFill="1" applyBorder="1" applyAlignment="1"/>
    <xf numFmtId="0" fontId="0" fillId="0" borderId="8" xfId="0" applyFill="1" applyBorder="1" applyAlignment="1"/>
    <xf numFmtId="0" fontId="0" fillId="0" borderId="12" xfId="0" applyFill="1" applyBorder="1" applyAlignment="1"/>
    <xf numFmtId="0" fontId="0" fillId="0" borderId="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5" xfId="1" applyBorder="1" applyAlignment="1" applyProtection="1">
      <alignment horizontal="left"/>
    </xf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5" fontId="10" fillId="0" borderId="0" xfId="0" applyNumberFormat="1" applyFont="1" applyFill="1" applyAlignment="1">
      <alignment horizontal="center"/>
    </xf>
  </cellXfs>
  <cellStyles count="4">
    <cellStyle name="Гиперссылка" xfId="1" builtinId="8"/>
    <cellStyle name="Обычный" xfId="0" builtinId="0"/>
    <cellStyle name="Обычный 3 2" xfId="3"/>
    <cellStyle name="Обычный_Бланк заявки на МТО 2" xfId="2"/>
  </cellStyles>
  <dxfs count="0"/>
  <tableStyles count="0" defaultTableStyle="TableStyleMedium9" defaultPivotStyle="PivotStyleLight16"/>
  <colors>
    <mruColors>
      <color rgb="FF66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s@amurcomsys.ru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D648"/>
  <sheetViews>
    <sheetView tabSelected="1" topLeftCell="A145" zoomScale="80" zoomScaleNormal="80" workbookViewId="0">
      <selection activeCell="K155" sqref="K155"/>
    </sheetView>
  </sheetViews>
  <sheetFormatPr defaultRowHeight="15"/>
  <cols>
    <col min="1" max="1" width="6.28515625" customWidth="1"/>
    <col min="2" max="2" width="11" style="12" customWidth="1"/>
    <col min="3" max="3" width="13.140625" customWidth="1"/>
    <col min="4" max="4" width="28.140625" customWidth="1"/>
    <col min="5" max="5" width="19.28515625" customWidth="1"/>
    <col min="6" max="6" width="10.85546875" customWidth="1"/>
    <col min="7" max="7" width="12.140625" customWidth="1"/>
    <col min="8" max="8" width="12.85546875" style="15" customWidth="1"/>
    <col min="9" max="9" width="15.28515625" customWidth="1"/>
    <col min="10" max="10" width="17.28515625" customWidth="1"/>
    <col min="11" max="11" width="17.85546875" customWidth="1"/>
    <col min="12" max="12" width="14.85546875" customWidth="1"/>
    <col min="13" max="13" width="13.5703125" customWidth="1"/>
    <col min="14" max="14" width="16" customWidth="1"/>
    <col min="16" max="732" width="8.85546875" style="10"/>
  </cols>
  <sheetData>
    <row r="1" spans="1:15" ht="21">
      <c r="C1" s="59" t="s">
        <v>55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3" spans="1:15" ht="15.75" thickBot="1"/>
    <row r="4" spans="1:15">
      <c r="A4" s="63" t="s">
        <v>20</v>
      </c>
      <c r="B4" s="64"/>
      <c r="C4" s="64"/>
      <c r="D4" s="65"/>
      <c r="E4" s="77" t="s">
        <v>34</v>
      </c>
      <c r="F4" s="78"/>
      <c r="G4" s="78"/>
      <c r="H4" s="78"/>
      <c r="I4" s="78"/>
      <c r="J4" s="79"/>
    </row>
    <row r="5" spans="1:15">
      <c r="A5" s="66" t="s">
        <v>21</v>
      </c>
      <c r="B5" s="67"/>
      <c r="C5" s="67"/>
      <c r="D5" s="68"/>
      <c r="E5" s="89" t="s">
        <v>56</v>
      </c>
      <c r="F5" s="90"/>
      <c r="G5" s="90"/>
      <c r="H5" s="90"/>
      <c r="I5" s="90"/>
      <c r="J5" s="91"/>
    </row>
    <row r="6" spans="1:15">
      <c r="A6" s="66" t="s">
        <v>22</v>
      </c>
      <c r="B6" s="67"/>
      <c r="C6" s="67"/>
      <c r="D6" s="68"/>
      <c r="E6" s="83" t="s">
        <v>390</v>
      </c>
      <c r="F6" s="84"/>
      <c r="G6" s="84"/>
      <c r="H6" s="84"/>
      <c r="I6" s="84"/>
      <c r="J6" s="85"/>
    </row>
    <row r="7" spans="1:15">
      <c r="A7" s="69" t="s">
        <v>23</v>
      </c>
      <c r="B7" s="70"/>
      <c r="C7" s="70"/>
      <c r="D7" s="71"/>
      <c r="E7" s="80" t="s">
        <v>35</v>
      </c>
      <c r="F7" s="81"/>
      <c r="G7" s="81"/>
      <c r="H7" s="81"/>
      <c r="I7" s="81"/>
      <c r="J7" s="82"/>
    </row>
    <row r="8" spans="1:15">
      <c r="A8" s="69" t="s">
        <v>24</v>
      </c>
      <c r="B8" s="70"/>
      <c r="C8" s="70"/>
      <c r="D8" s="71"/>
      <c r="E8" s="83">
        <v>2801091892</v>
      </c>
      <c r="F8" s="84"/>
      <c r="G8" s="84"/>
      <c r="H8" s="84"/>
      <c r="I8" s="84"/>
      <c r="J8" s="85"/>
    </row>
    <row r="9" spans="1:15">
      <c r="A9" s="69" t="s">
        <v>25</v>
      </c>
      <c r="B9" s="70"/>
      <c r="C9" s="70"/>
      <c r="D9" s="71"/>
      <c r="E9" s="83">
        <v>280101001</v>
      </c>
      <c r="F9" s="84"/>
      <c r="G9" s="84"/>
      <c r="H9" s="84"/>
      <c r="I9" s="84"/>
      <c r="J9" s="85"/>
    </row>
    <row r="10" spans="1:15" ht="15.75" thickBot="1">
      <c r="A10" s="72" t="s">
        <v>0</v>
      </c>
      <c r="B10" s="73"/>
      <c r="C10" s="73"/>
      <c r="D10" s="74"/>
      <c r="E10" s="86">
        <v>10401000000</v>
      </c>
      <c r="F10" s="87"/>
      <c r="G10" s="87"/>
      <c r="H10" s="87"/>
      <c r="I10" s="87"/>
      <c r="J10" s="88"/>
    </row>
    <row r="14" spans="1:15" ht="14.25" customHeight="1" thickBot="1"/>
    <row r="15" spans="1:15">
      <c r="A15" s="92" t="s">
        <v>2</v>
      </c>
      <c r="B15" s="95" t="s">
        <v>3</v>
      </c>
      <c r="C15" s="98" t="s">
        <v>4</v>
      </c>
      <c r="D15" s="98" t="s">
        <v>5</v>
      </c>
      <c r="E15" s="98"/>
      <c r="F15" s="98"/>
      <c r="G15" s="98"/>
      <c r="H15" s="98"/>
      <c r="I15" s="98"/>
      <c r="J15" s="98"/>
      <c r="K15" s="98"/>
      <c r="L15" s="98"/>
      <c r="M15" s="98"/>
      <c r="N15" s="1"/>
      <c r="O15" s="2"/>
    </row>
    <row r="16" spans="1:15" ht="89.25" customHeight="1">
      <c r="A16" s="93"/>
      <c r="B16" s="96"/>
      <c r="C16" s="61"/>
      <c r="D16" s="61" t="s">
        <v>6</v>
      </c>
      <c r="E16" s="61" t="s">
        <v>7</v>
      </c>
      <c r="F16" s="61" t="s">
        <v>8</v>
      </c>
      <c r="G16" s="61"/>
      <c r="H16" s="75" t="s">
        <v>9</v>
      </c>
      <c r="I16" s="61" t="s">
        <v>13</v>
      </c>
      <c r="J16" s="61"/>
      <c r="K16" s="61" t="s">
        <v>10</v>
      </c>
      <c r="L16" s="61" t="s">
        <v>11</v>
      </c>
      <c r="M16" s="61"/>
      <c r="N16" s="61" t="s">
        <v>16</v>
      </c>
      <c r="O16" s="3" t="s">
        <v>17</v>
      </c>
    </row>
    <row r="17" spans="1:15" ht="97.5" customHeight="1" thickBot="1">
      <c r="A17" s="94"/>
      <c r="B17" s="97"/>
      <c r="C17" s="62"/>
      <c r="D17" s="62"/>
      <c r="E17" s="62"/>
      <c r="F17" s="4" t="s">
        <v>14</v>
      </c>
      <c r="G17" s="4" t="s">
        <v>15</v>
      </c>
      <c r="H17" s="76"/>
      <c r="I17" s="4" t="s">
        <v>12</v>
      </c>
      <c r="J17" s="4" t="s">
        <v>15</v>
      </c>
      <c r="K17" s="62"/>
      <c r="L17" s="4" t="s">
        <v>18</v>
      </c>
      <c r="M17" s="4" t="s">
        <v>19</v>
      </c>
      <c r="N17" s="62"/>
      <c r="O17" s="5" t="s">
        <v>1</v>
      </c>
    </row>
    <row r="18" spans="1:15" ht="15.75" thickBot="1">
      <c r="A18" s="34">
        <v>1</v>
      </c>
      <c r="B18" s="35">
        <v>2</v>
      </c>
      <c r="C18" s="36">
        <v>3</v>
      </c>
      <c r="D18" s="36">
        <v>4</v>
      </c>
      <c r="E18" s="36">
        <v>5</v>
      </c>
      <c r="F18" s="36">
        <v>6</v>
      </c>
      <c r="G18" s="36">
        <v>7</v>
      </c>
      <c r="H18" s="37">
        <v>8</v>
      </c>
      <c r="I18" s="36">
        <v>9</v>
      </c>
      <c r="J18" s="36">
        <v>10</v>
      </c>
      <c r="K18" s="36">
        <v>11</v>
      </c>
      <c r="L18" s="36">
        <v>12</v>
      </c>
      <c r="M18" s="36">
        <v>13</v>
      </c>
      <c r="N18" s="36">
        <v>14</v>
      </c>
      <c r="O18" s="38">
        <v>15</v>
      </c>
    </row>
    <row r="19" spans="1:15" s="10" customFormat="1" ht="60">
      <c r="A19" s="39">
        <v>1</v>
      </c>
      <c r="B19" s="40" t="s">
        <v>53</v>
      </c>
      <c r="C19" s="41">
        <v>220522</v>
      </c>
      <c r="D19" s="42" t="s">
        <v>372</v>
      </c>
      <c r="E19" s="42" t="s">
        <v>26</v>
      </c>
      <c r="F19" s="41">
        <v>121</v>
      </c>
      <c r="G19" s="41" t="s">
        <v>54</v>
      </c>
      <c r="H19" s="43">
        <v>73.8</v>
      </c>
      <c r="I19" s="41">
        <v>10401000000</v>
      </c>
      <c r="J19" s="41" t="s">
        <v>36</v>
      </c>
      <c r="K19" s="44">
        <v>55526.46</v>
      </c>
      <c r="L19" s="40" t="s">
        <v>63</v>
      </c>
      <c r="M19" s="40" t="s">
        <v>57</v>
      </c>
      <c r="N19" s="41" t="s">
        <v>28</v>
      </c>
      <c r="O19" s="45" t="s">
        <v>29</v>
      </c>
    </row>
    <row r="20" spans="1:15" s="10" customFormat="1" ht="60">
      <c r="A20" s="46">
        <v>2</v>
      </c>
      <c r="B20" s="9" t="s">
        <v>98</v>
      </c>
      <c r="C20" s="6">
        <v>1010010</v>
      </c>
      <c r="D20" s="7" t="s">
        <v>371</v>
      </c>
      <c r="E20" s="7" t="s">
        <v>26</v>
      </c>
      <c r="F20" s="8">
        <v>168</v>
      </c>
      <c r="G20" s="8" t="s">
        <v>30</v>
      </c>
      <c r="H20" s="16">
        <v>34704</v>
      </c>
      <c r="I20" s="6">
        <v>10401000000</v>
      </c>
      <c r="J20" s="6" t="s">
        <v>36</v>
      </c>
      <c r="K20" s="26">
        <v>53714302</v>
      </c>
      <c r="L20" s="9" t="s">
        <v>97</v>
      </c>
      <c r="M20" s="9" t="s">
        <v>63</v>
      </c>
      <c r="N20" s="6" t="s">
        <v>28</v>
      </c>
      <c r="O20" s="47" t="s">
        <v>29</v>
      </c>
    </row>
    <row r="21" spans="1:15" s="10" customFormat="1" ht="60">
      <c r="A21" s="46">
        <v>3</v>
      </c>
      <c r="B21" s="9" t="s">
        <v>98</v>
      </c>
      <c r="C21" s="6">
        <v>1010010</v>
      </c>
      <c r="D21" s="7" t="s">
        <v>371</v>
      </c>
      <c r="E21" s="7" t="s">
        <v>26</v>
      </c>
      <c r="F21" s="8">
        <v>168</v>
      </c>
      <c r="G21" s="8" t="s">
        <v>30</v>
      </c>
      <c r="H21" s="16">
        <v>64800</v>
      </c>
      <c r="I21" s="6">
        <v>10401000000</v>
      </c>
      <c r="J21" s="6" t="s">
        <v>36</v>
      </c>
      <c r="K21" s="26">
        <v>77436000</v>
      </c>
      <c r="L21" s="9" t="s">
        <v>71</v>
      </c>
      <c r="M21" s="9" t="s">
        <v>61</v>
      </c>
      <c r="N21" s="6" t="s">
        <v>28</v>
      </c>
      <c r="O21" s="47" t="s">
        <v>50</v>
      </c>
    </row>
    <row r="22" spans="1:15" s="10" customFormat="1" ht="60">
      <c r="A22" s="46">
        <v>4</v>
      </c>
      <c r="B22" s="9" t="s">
        <v>101</v>
      </c>
      <c r="C22" s="6">
        <v>2320712</v>
      </c>
      <c r="D22" s="7" t="s">
        <v>373</v>
      </c>
      <c r="E22" s="7" t="s">
        <v>26</v>
      </c>
      <c r="F22" s="6">
        <v>168</v>
      </c>
      <c r="G22" s="6" t="s">
        <v>30</v>
      </c>
      <c r="H22" s="17">
        <v>1020</v>
      </c>
      <c r="I22" s="6">
        <v>10401000000</v>
      </c>
      <c r="J22" s="6" t="s">
        <v>36</v>
      </c>
      <c r="K22" s="26">
        <v>18120779.399999999</v>
      </c>
      <c r="L22" s="9" t="s">
        <v>51</v>
      </c>
      <c r="M22" s="9" t="s">
        <v>70</v>
      </c>
      <c r="N22" s="6" t="s">
        <v>28</v>
      </c>
      <c r="O22" s="47" t="s">
        <v>29</v>
      </c>
    </row>
    <row r="23" spans="1:15" s="10" customFormat="1" ht="60">
      <c r="A23" s="46">
        <v>5</v>
      </c>
      <c r="B23" s="9" t="s">
        <v>101</v>
      </c>
      <c r="C23" s="6">
        <v>2320712</v>
      </c>
      <c r="D23" s="7" t="s">
        <v>373</v>
      </c>
      <c r="E23" s="7" t="s">
        <v>26</v>
      </c>
      <c r="F23" s="6">
        <v>168</v>
      </c>
      <c r="G23" s="6" t="s">
        <v>30</v>
      </c>
      <c r="H23" s="17">
        <v>1500</v>
      </c>
      <c r="I23" s="6">
        <v>10401000000</v>
      </c>
      <c r="J23" s="6" t="s">
        <v>36</v>
      </c>
      <c r="K23" s="26">
        <v>20974575</v>
      </c>
      <c r="L23" s="9" t="s">
        <v>70</v>
      </c>
      <c r="M23" s="9" t="s">
        <v>99</v>
      </c>
      <c r="N23" s="6" t="s">
        <v>28</v>
      </c>
      <c r="O23" s="47" t="s">
        <v>29</v>
      </c>
    </row>
    <row r="24" spans="1:15" s="10" customFormat="1" ht="60">
      <c r="A24" s="46">
        <v>6</v>
      </c>
      <c r="B24" s="9" t="s">
        <v>101</v>
      </c>
      <c r="C24" s="6">
        <v>2320712</v>
      </c>
      <c r="D24" s="7" t="s">
        <v>373</v>
      </c>
      <c r="E24" s="7" t="s">
        <v>26</v>
      </c>
      <c r="F24" s="6">
        <v>168</v>
      </c>
      <c r="G24" s="6" t="s">
        <v>30</v>
      </c>
      <c r="H24" s="17">
        <v>560</v>
      </c>
      <c r="I24" s="6">
        <v>10401000000</v>
      </c>
      <c r="J24" s="6" t="s">
        <v>36</v>
      </c>
      <c r="K24" s="26">
        <v>6991500</v>
      </c>
      <c r="L24" s="9" t="s">
        <v>63</v>
      </c>
      <c r="M24" s="9" t="s">
        <v>100</v>
      </c>
      <c r="N24" s="6" t="s">
        <v>28</v>
      </c>
      <c r="O24" s="47" t="s">
        <v>50</v>
      </c>
    </row>
    <row r="25" spans="1:15" s="10" customFormat="1" ht="60">
      <c r="A25" s="46">
        <v>7</v>
      </c>
      <c r="B25" s="9" t="s">
        <v>101</v>
      </c>
      <c r="C25" s="6">
        <v>2320712</v>
      </c>
      <c r="D25" s="7" t="s">
        <v>373</v>
      </c>
      <c r="E25" s="7" t="s">
        <v>26</v>
      </c>
      <c r="F25" s="6">
        <v>168</v>
      </c>
      <c r="G25" s="6" t="s">
        <v>30</v>
      </c>
      <c r="H25" s="17">
        <v>2500</v>
      </c>
      <c r="I25" s="6">
        <v>10401000000</v>
      </c>
      <c r="J25" s="6" t="s">
        <v>36</v>
      </c>
      <c r="K25" s="26">
        <v>34957625</v>
      </c>
      <c r="L25" s="9" t="s">
        <v>71</v>
      </c>
      <c r="M25" s="9" t="s">
        <v>57</v>
      </c>
      <c r="N25" s="6" t="s">
        <v>28</v>
      </c>
      <c r="O25" s="47" t="s">
        <v>50</v>
      </c>
    </row>
    <row r="26" spans="1:15" s="10" customFormat="1" ht="60">
      <c r="A26" s="46">
        <v>8</v>
      </c>
      <c r="B26" s="9" t="s">
        <v>101</v>
      </c>
      <c r="C26" s="6">
        <v>2320712</v>
      </c>
      <c r="D26" s="7" t="s">
        <v>373</v>
      </c>
      <c r="E26" s="7" t="s">
        <v>26</v>
      </c>
      <c r="F26" s="6">
        <v>168</v>
      </c>
      <c r="G26" s="6" t="s">
        <v>30</v>
      </c>
      <c r="H26" s="17">
        <v>4450</v>
      </c>
      <c r="I26" s="6">
        <v>10401000000</v>
      </c>
      <c r="J26" s="6" t="s">
        <v>36</v>
      </c>
      <c r="K26" s="26">
        <v>59205311.5</v>
      </c>
      <c r="L26" s="9" t="s">
        <v>62</v>
      </c>
      <c r="M26" s="9" t="s">
        <v>59</v>
      </c>
      <c r="N26" s="6" t="s">
        <v>28</v>
      </c>
      <c r="O26" s="47" t="s">
        <v>50</v>
      </c>
    </row>
    <row r="27" spans="1:15" s="10" customFormat="1" ht="55.5" customHeight="1">
      <c r="A27" s="46">
        <v>9</v>
      </c>
      <c r="B27" s="9" t="s">
        <v>31</v>
      </c>
      <c r="C27" s="6" t="s">
        <v>38</v>
      </c>
      <c r="D27" s="7" t="s">
        <v>336</v>
      </c>
      <c r="E27" s="7" t="s">
        <v>26</v>
      </c>
      <c r="F27" s="6">
        <v>112</v>
      </c>
      <c r="G27" s="6" t="s">
        <v>27</v>
      </c>
      <c r="H27" s="13">
        <v>33739.300000000003</v>
      </c>
      <c r="I27" s="6">
        <v>10401000000</v>
      </c>
      <c r="J27" s="6" t="s">
        <v>36</v>
      </c>
      <c r="K27" s="26">
        <v>1668205.2000000002</v>
      </c>
      <c r="L27" s="27" t="s">
        <v>52</v>
      </c>
      <c r="M27" s="9" t="s">
        <v>61</v>
      </c>
      <c r="N27" s="6" t="s">
        <v>28</v>
      </c>
      <c r="O27" s="47" t="s">
        <v>29</v>
      </c>
    </row>
    <row r="28" spans="1:15" s="10" customFormat="1" ht="60">
      <c r="A28" s="46">
        <v>10</v>
      </c>
      <c r="B28" s="9" t="s">
        <v>31</v>
      </c>
      <c r="C28" s="6" t="s">
        <v>37</v>
      </c>
      <c r="D28" s="7" t="s">
        <v>374</v>
      </c>
      <c r="E28" s="7" t="s">
        <v>26</v>
      </c>
      <c r="F28" s="6">
        <v>112</v>
      </c>
      <c r="G28" s="6" t="s">
        <v>27</v>
      </c>
      <c r="H28" s="16">
        <f>2268+10</f>
        <v>2278</v>
      </c>
      <c r="I28" s="6">
        <v>10401000000</v>
      </c>
      <c r="J28" s="6" t="s">
        <v>36</v>
      </c>
      <c r="K28" s="14">
        <f>120207.75+442.3-3600</f>
        <v>117050.05</v>
      </c>
      <c r="L28" s="27" t="s">
        <v>52</v>
      </c>
      <c r="M28" s="9" t="s">
        <v>61</v>
      </c>
      <c r="N28" s="6" t="s">
        <v>28</v>
      </c>
      <c r="O28" s="47" t="s">
        <v>29</v>
      </c>
    </row>
    <row r="29" spans="1:15" s="10" customFormat="1" ht="60">
      <c r="A29" s="46">
        <v>11</v>
      </c>
      <c r="B29" s="9" t="s">
        <v>31</v>
      </c>
      <c r="C29" s="6">
        <v>2320210</v>
      </c>
      <c r="D29" s="7" t="s">
        <v>338</v>
      </c>
      <c r="E29" s="7" t="s">
        <v>26</v>
      </c>
      <c r="F29" s="6">
        <v>112</v>
      </c>
      <c r="G29" s="6" t="s">
        <v>27</v>
      </c>
      <c r="H29" s="16">
        <v>535212</v>
      </c>
      <c r="I29" s="6">
        <v>10401000000</v>
      </c>
      <c r="J29" s="6" t="s">
        <v>36</v>
      </c>
      <c r="K29" s="25">
        <v>14978694.9</v>
      </c>
      <c r="L29" s="9" t="s">
        <v>51</v>
      </c>
      <c r="M29" s="9" t="s">
        <v>61</v>
      </c>
      <c r="N29" s="6" t="s">
        <v>28</v>
      </c>
      <c r="O29" s="47" t="s">
        <v>50</v>
      </c>
    </row>
    <row r="30" spans="1:15" s="10" customFormat="1" ht="60">
      <c r="A30" s="46">
        <v>12</v>
      </c>
      <c r="B30" s="9" t="s">
        <v>31</v>
      </c>
      <c r="C30" s="6">
        <v>2320230</v>
      </c>
      <c r="D30" s="7" t="s">
        <v>337</v>
      </c>
      <c r="E30" s="7" t="s">
        <v>26</v>
      </c>
      <c r="F30" s="6">
        <v>112</v>
      </c>
      <c r="G30" s="6" t="s">
        <v>27</v>
      </c>
      <c r="H30" s="16">
        <v>707850</v>
      </c>
      <c r="I30" s="6">
        <v>10401000000</v>
      </c>
      <c r="J30" s="6" t="s">
        <v>36</v>
      </c>
      <c r="K30" s="26">
        <v>21597113.699999999</v>
      </c>
      <c r="L30" s="9" t="s">
        <v>51</v>
      </c>
      <c r="M30" s="9" t="s">
        <v>61</v>
      </c>
      <c r="N30" s="6" t="s">
        <v>28</v>
      </c>
      <c r="O30" s="47" t="s">
        <v>50</v>
      </c>
    </row>
    <row r="31" spans="1:15" s="10" customFormat="1" ht="75">
      <c r="A31" s="46">
        <v>13</v>
      </c>
      <c r="B31" s="9" t="s">
        <v>32</v>
      </c>
      <c r="C31" s="6">
        <v>2712000</v>
      </c>
      <c r="D31" s="7" t="s">
        <v>342</v>
      </c>
      <c r="E31" s="7" t="s">
        <v>26</v>
      </c>
      <c r="F31" s="8">
        <v>168</v>
      </c>
      <c r="G31" s="8" t="s">
        <v>30</v>
      </c>
      <c r="H31" s="13">
        <v>1235.21</v>
      </c>
      <c r="I31" s="6">
        <v>10401000000</v>
      </c>
      <c r="J31" s="6" t="s">
        <v>36</v>
      </c>
      <c r="K31" s="23">
        <v>5741954.0700000003</v>
      </c>
      <c r="L31" s="9" t="s">
        <v>73</v>
      </c>
      <c r="M31" s="9" t="s">
        <v>59</v>
      </c>
      <c r="N31" s="6" t="s">
        <v>28</v>
      </c>
      <c r="O31" s="47" t="s">
        <v>29</v>
      </c>
    </row>
    <row r="32" spans="1:15" s="10" customFormat="1" ht="60">
      <c r="A32" s="46">
        <v>14</v>
      </c>
      <c r="B32" s="9" t="s">
        <v>32</v>
      </c>
      <c r="C32" s="6">
        <v>2712000</v>
      </c>
      <c r="D32" s="7" t="s">
        <v>339</v>
      </c>
      <c r="E32" s="7" t="s">
        <v>26</v>
      </c>
      <c r="F32" s="8">
        <v>168</v>
      </c>
      <c r="G32" s="8" t="s">
        <v>30</v>
      </c>
      <c r="H32" s="13">
        <v>1.1000000000000001</v>
      </c>
      <c r="I32" s="6">
        <v>10401000000</v>
      </c>
      <c r="J32" s="6" t="s">
        <v>36</v>
      </c>
      <c r="K32" s="11">
        <v>451528</v>
      </c>
      <c r="L32" s="9" t="s">
        <v>59</v>
      </c>
      <c r="M32" s="9" t="s">
        <v>58</v>
      </c>
      <c r="N32" s="6" t="s">
        <v>28</v>
      </c>
      <c r="O32" s="47" t="s">
        <v>29</v>
      </c>
    </row>
    <row r="33" spans="1:15" s="10" customFormat="1" ht="60">
      <c r="A33" s="46">
        <v>15</v>
      </c>
      <c r="B33" s="9" t="s">
        <v>33</v>
      </c>
      <c r="C33" s="6" t="s">
        <v>39</v>
      </c>
      <c r="D33" s="7" t="s">
        <v>340</v>
      </c>
      <c r="E33" s="7" t="s">
        <v>26</v>
      </c>
      <c r="F33" s="6">
        <v>796</v>
      </c>
      <c r="G33" s="6" t="s">
        <v>138</v>
      </c>
      <c r="H33" s="13">
        <v>197</v>
      </c>
      <c r="I33" s="6">
        <v>10401000000</v>
      </c>
      <c r="J33" s="6" t="s">
        <v>36</v>
      </c>
      <c r="K33" s="11">
        <v>11216540.060000001</v>
      </c>
      <c r="L33" s="9" t="s">
        <v>51</v>
      </c>
      <c r="M33" s="9" t="s">
        <v>73</v>
      </c>
      <c r="N33" s="6" t="s">
        <v>28</v>
      </c>
      <c r="O33" s="47" t="s">
        <v>29</v>
      </c>
    </row>
    <row r="34" spans="1:15" s="10" customFormat="1" ht="60">
      <c r="A34" s="46">
        <v>16</v>
      </c>
      <c r="B34" s="9" t="s">
        <v>33</v>
      </c>
      <c r="C34" s="6" t="s">
        <v>39</v>
      </c>
      <c r="D34" s="7" t="s">
        <v>341</v>
      </c>
      <c r="E34" s="7" t="s">
        <v>26</v>
      </c>
      <c r="F34" s="6">
        <v>796</v>
      </c>
      <c r="G34" s="6" t="s">
        <v>138</v>
      </c>
      <c r="H34" s="13">
        <v>178</v>
      </c>
      <c r="I34" s="6">
        <v>10401000000</v>
      </c>
      <c r="J34" s="6" t="s">
        <v>36</v>
      </c>
      <c r="K34" s="11">
        <v>689069.11</v>
      </c>
      <c r="L34" s="9" t="s">
        <v>71</v>
      </c>
      <c r="M34" s="9" t="s">
        <v>74</v>
      </c>
      <c r="N34" s="6" t="s">
        <v>28</v>
      </c>
      <c r="O34" s="47" t="s">
        <v>50</v>
      </c>
    </row>
    <row r="35" spans="1:15" s="24" customFormat="1" ht="60">
      <c r="A35" s="46">
        <v>17</v>
      </c>
      <c r="B35" s="21" t="s">
        <v>104</v>
      </c>
      <c r="C35" s="20">
        <v>26612016</v>
      </c>
      <c r="D35" s="19" t="s">
        <v>117</v>
      </c>
      <c r="E35" s="19" t="s">
        <v>26</v>
      </c>
      <c r="F35" s="20">
        <v>796</v>
      </c>
      <c r="G35" s="20" t="s">
        <v>138</v>
      </c>
      <c r="H35" s="18">
        <v>261</v>
      </c>
      <c r="I35" s="20">
        <v>10401000000</v>
      </c>
      <c r="J35" s="20" t="s">
        <v>36</v>
      </c>
      <c r="K35" s="23">
        <v>1968896.32</v>
      </c>
      <c r="L35" s="21" t="s">
        <v>51</v>
      </c>
      <c r="M35" s="21" t="s">
        <v>84</v>
      </c>
      <c r="N35" s="20" t="s">
        <v>28</v>
      </c>
      <c r="O35" s="48" t="s">
        <v>29</v>
      </c>
    </row>
    <row r="36" spans="1:15" s="24" customFormat="1" ht="60">
      <c r="A36" s="46">
        <v>18</v>
      </c>
      <c r="B36" s="21" t="s">
        <v>108</v>
      </c>
      <c r="C36" s="20" t="s">
        <v>109</v>
      </c>
      <c r="D36" s="19" t="s">
        <v>118</v>
      </c>
      <c r="E36" s="19" t="s">
        <v>26</v>
      </c>
      <c r="F36" s="20" t="s">
        <v>82</v>
      </c>
      <c r="G36" s="20" t="s">
        <v>143</v>
      </c>
      <c r="H36" s="18">
        <v>16458</v>
      </c>
      <c r="I36" s="20">
        <v>10401000000</v>
      </c>
      <c r="J36" s="20" t="s">
        <v>36</v>
      </c>
      <c r="K36" s="23">
        <v>1660571.05</v>
      </c>
      <c r="L36" s="21" t="s">
        <v>63</v>
      </c>
      <c r="M36" s="21" t="s">
        <v>100</v>
      </c>
      <c r="N36" s="20" t="s">
        <v>28</v>
      </c>
      <c r="O36" s="48" t="s">
        <v>29</v>
      </c>
    </row>
    <row r="37" spans="1:15" s="24" customFormat="1" ht="64.5" customHeight="1">
      <c r="A37" s="46">
        <v>19</v>
      </c>
      <c r="B37" s="21" t="s">
        <v>110</v>
      </c>
      <c r="C37" s="20" t="s">
        <v>111</v>
      </c>
      <c r="D37" s="19" t="s">
        <v>119</v>
      </c>
      <c r="E37" s="19" t="s">
        <v>26</v>
      </c>
      <c r="F37" s="21" t="s">
        <v>116</v>
      </c>
      <c r="G37" s="20" t="s">
        <v>115</v>
      </c>
      <c r="H37" s="18">
        <v>10812.6</v>
      </c>
      <c r="I37" s="20">
        <v>10401000000</v>
      </c>
      <c r="J37" s="20" t="s">
        <v>36</v>
      </c>
      <c r="K37" s="23">
        <f>311014.81-111988.66</f>
        <v>199026.15</v>
      </c>
      <c r="L37" s="21" t="s">
        <v>63</v>
      </c>
      <c r="M37" s="21" t="s">
        <v>62</v>
      </c>
      <c r="N37" s="20" t="s">
        <v>28</v>
      </c>
      <c r="O37" s="48" t="s">
        <v>29</v>
      </c>
    </row>
    <row r="38" spans="1:15" s="24" customFormat="1" ht="60">
      <c r="A38" s="46">
        <v>20</v>
      </c>
      <c r="B38" s="21" t="s">
        <v>110</v>
      </c>
      <c r="C38" s="20" t="s">
        <v>111</v>
      </c>
      <c r="D38" s="19" t="s">
        <v>120</v>
      </c>
      <c r="E38" s="19" t="s">
        <v>26</v>
      </c>
      <c r="F38" s="21" t="s">
        <v>114</v>
      </c>
      <c r="G38" s="20" t="s">
        <v>113</v>
      </c>
      <c r="H38" s="18">
        <v>33699</v>
      </c>
      <c r="I38" s="20">
        <v>10401000000</v>
      </c>
      <c r="J38" s="20" t="s">
        <v>36</v>
      </c>
      <c r="K38" s="23">
        <v>2305604.2999999998</v>
      </c>
      <c r="L38" s="21" t="s">
        <v>63</v>
      </c>
      <c r="M38" s="21" t="s">
        <v>57</v>
      </c>
      <c r="N38" s="20" t="s">
        <v>28</v>
      </c>
      <c r="O38" s="48" t="s">
        <v>29</v>
      </c>
    </row>
    <row r="39" spans="1:15" s="24" customFormat="1" ht="60">
      <c r="A39" s="46">
        <v>21</v>
      </c>
      <c r="B39" s="21" t="s">
        <v>102</v>
      </c>
      <c r="C39" s="20" t="s">
        <v>103</v>
      </c>
      <c r="D39" s="19" t="s">
        <v>121</v>
      </c>
      <c r="E39" s="19" t="s">
        <v>26</v>
      </c>
      <c r="F39" s="20" t="s">
        <v>112</v>
      </c>
      <c r="G39" s="20" t="s">
        <v>322</v>
      </c>
      <c r="H39" s="18">
        <v>23434</v>
      </c>
      <c r="I39" s="20">
        <v>10401000000</v>
      </c>
      <c r="J39" s="20" t="s">
        <v>36</v>
      </c>
      <c r="K39" s="23">
        <v>2253433.64</v>
      </c>
      <c r="L39" s="21" t="s">
        <v>88</v>
      </c>
      <c r="M39" s="21" t="s">
        <v>61</v>
      </c>
      <c r="N39" s="20" t="s">
        <v>28</v>
      </c>
      <c r="O39" s="48" t="s">
        <v>29</v>
      </c>
    </row>
    <row r="40" spans="1:15" s="24" customFormat="1" ht="60">
      <c r="A40" s="46">
        <v>22</v>
      </c>
      <c r="B40" s="21" t="s">
        <v>105</v>
      </c>
      <c r="C40" s="20" t="s">
        <v>106</v>
      </c>
      <c r="D40" s="19" t="s">
        <v>122</v>
      </c>
      <c r="E40" s="19" t="s">
        <v>26</v>
      </c>
      <c r="F40" s="20">
        <v>796</v>
      </c>
      <c r="G40" s="20" t="s">
        <v>138</v>
      </c>
      <c r="H40" s="18">
        <v>366</v>
      </c>
      <c r="I40" s="20">
        <v>10401000000</v>
      </c>
      <c r="J40" s="20" t="s">
        <v>36</v>
      </c>
      <c r="K40" s="23">
        <v>2695229.67</v>
      </c>
      <c r="L40" s="21" t="s">
        <v>99</v>
      </c>
      <c r="M40" s="21" t="s">
        <v>57</v>
      </c>
      <c r="N40" s="20" t="s">
        <v>28</v>
      </c>
      <c r="O40" s="48" t="s">
        <v>29</v>
      </c>
    </row>
    <row r="41" spans="1:15" s="24" customFormat="1" ht="60">
      <c r="A41" s="46">
        <v>23</v>
      </c>
      <c r="B41" s="21" t="s">
        <v>105</v>
      </c>
      <c r="C41" s="20" t="s">
        <v>106</v>
      </c>
      <c r="D41" s="19" t="s">
        <v>122</v>
      </c>
      <c r="E41" s="19" t="s">
        <v>26</v>
      </c>
      <c r="F41" s="20">
        <v>796</v>
      </c>
      <c r="G41" s="20" t="s">
        <v>138</v>
      </c>
      <c r="H41" s="18">
        <v>35</v>
      </c>
      <c r="I41" s="20">
        <v>10401000000</v>
      </c>
      <c r="J41" s="20" t="s">
        <v>36</v>
      </c>
      <c r="K41" s="23">
        <f>642131.38-2550.44</f>
        <v>639580.94000000006</v>
      </c>
      <c r="L41" s="21" t="s">
        <v>57</v>
      </c>
      <c r="M41" s="21" t="s">
        <v>58</v>
      </c>
      <c r="N41" s="20" t="s">
        <v>28</v>
      </c>
      <c r="O41" s="48" t="s">
        <v>29</v>
      </c>
    </row>
    <row r="42" spans="1:15" s="24" customFormat="1" ht="60">
      <c r="A42" s="46">
        <v>24</v>
      </c>
      <c r="B42" s="21" t="s">
        <v>105</v>
      </c>
      <c r="C42" s="20">
        <v>3120010</v>
      </c>
      <c r="D42" s="19" t="s">
        <v>123</v>
      </c>
      <c r="E42" s="19" t="s">
        <v>26</v>
      </c>
      <c r="F42" s="20">
        <v>796</v>
      </c>
      <c r="G42" s="20" t="s">
        <v>138</v>
      </c>
      <c r="H42" s="18">
        <v>58</v>
      </c>
      <c r="I42" s="20">
        <v>10401000000</v>
      </c>
      <c r="J42" s="20" t="s">
        <v>36</v>
      </c>
      <c r="K42" s="23">
        <v>2222868.11</v>
      </c>
      <c r="L42" s="21" t="s">
        <v>99</v>
      </c>
      <c r="M42" s="21" t="s">
        <v>107</v>
      </c>
      <c r="N42" s="20" t="s">
        <v>28</v>
      </c>
      <c r="O42" s="48" t="s">
        <v>29</v>
      </c>
    </row>
    <row r="43" spans="1:15" s="24" customFormat="1" ht="65.25" customHeight="1">
      <c r="A43" s="46">
        <v>25</v>
      </c>
      <c r="B43" s="21" t="s">
        <v>125</v>
      </c>
      <c r="C43" s="20" t="s">
        <v>126</v>
      </c>
      <c r="D43" s="19" t="s">
        <v>124</v>
      </c>
      <c r="E43" s="19" t="s">
        <v>26</v>
      </c>
      <c r="F43" s="20">
        <v>796</v>
      </c>
      <c r="G43" s="20" t="s">
        <v>138</v>
      </c>
      <c r="H43" s="18">
        <v>1751</v>
      </c>
      <c r="I43" s="20">
        <v>10401000000</v>
      </c>
      <c r="J43" s="20" t="s">
        <v>36</v>
      </c>
      <c r="K43" s="23">
        <v>4804966.78</v>
      </c>
      <c r="L43" s="21" t="s">
        <v>63</v>
      </c>
      <c r="M43" s="21" t="s">
        <v>57</v>
      </c>
      <c r="N43" s="20" t="s">
        <v>28</v>
      </c>
      <c r="O43" s="48" t="s">
        <v>29</v>
      </c>
    </row>
    <row r="44" spans="1:15" s="24" customFormat="1" ht="57.75" customHeight="1">
      <c r="A44" s="46">
        <v>26</v>
      </c>
      <c r="B44" s="21" t="s">
        <v>125</v>
      </c>
      <c r="C44" s="20" t="s">
        <v>126</v>
      </c>
      <c r="D44" s="19" t="s">
        <v>124</v>
      </c>
      <c r="E44" s="19" t="s">
        <v>26</v>
      </c>
      <c r="F44" s="20">
        <v>796</v>
      </c>
      <c r="G44" s="20" t="s">
        <v>138</v>
      </c>
      <c r="H44" s="18">
        <v>2376</v>
      </c>
      <c r="I44" s="20">
        <v>10401000000</v>
      </c>
      <c r="J44" s="20" t="s">
        <v>36</v>
      </c>
      <c r="K44" s="23">
        <f>585595.72-860.7</f>
        <v>584735.02</v>
      </c>
      <c r="L44" s="21" t="s">
        <v>57</v>
      </c>
      <c r="M44" s="21" t="s">
        <v>58</v>
      </c>
      <c r="N44" s="20" t="s">
        <v>28</v>
      </c>
      <c r="O44" s="48" t="s">
        <v>29</v>
      </c>
    </row>
    <row r="45" spans="1:15" s="24" customFormat="1" ht="60">
      <c r="A45" s="46">
        <v>27</v>
      </c>
      <c r="B45" s="21" t="s">
        <v>129</v>
      </c>
      <c r="C45" s="20" t="s">
        <v>130</v>
      </c>
      <c r="D45" s="19" t="s">
        <v>127</v>
      </c>
      <c r="E45" s="19" t="s">
        <v>26</v>
      </c>
      <c r="F45" s="20">
        <v>796</v>
      </c>
      <c r="G45" s="20" t="s">
        <v>138</v>
      </c>
      <c r="H45" s="18">
        <v>4218</v>
      </c>
      <c r="I45" s="20">
        <v>10401000000</v>
      </c>
      <c r="J45" s="20" t="s">
        <v>36</v>
      </c>
      <c r="K45" s="23">
        <f>464261.37-17306.07</f>
        <v>446955.3</v>
      </c>
      <c r="L45" s="21" t="s">
        <v>57</v>
      </c>
      <c r="M45" s="21" t="s">
        <v>58</v>
      </c>
      <c r="N45" s="20" t="s">
        <v>28</v>
      </c>
      <c r="O45" s="48" t="s">
        <v>29</v>
      </c>
    </row>
    <row r="46" spans="1:15" s="24" customFormat="1" ht="60">
      <c r="A46" s="46">
        <v>28</v>
      </c>
      <c r="B46" s="21" t="s">
        <v>129</v>
      </c>
      <c r="C46" s="20">
        <v>3723120</v>
      </c>
      <c r="D46" s="19" t="s">
        <v>128</v>
      </c>
      <c r="E46" s="19" t="s">
        <v>26</v>
      </c>
      <c r="F46" s="20">
        <v>166</v>
      </c>
      <c r="G46" s="20" t="s">
        <v>65</v>
      </c>
      <c r="H46" s="18">
        <v>1268.3900000000001</v>
      </c>
      <c r="I46" s="20">
        <v>10401000000</v>
      </c>
      <c r="J46" s="20" t="s">
        <v>36</v>
      </c>
      <c r="K46" s="23">
        <v>205703.55</v>
      </c>
      <c r="L46" s="21" t="s">
        <v>57</v>
      </c>
      <c r="M46" s="21" t="s">
        <v>58</v>
      </c>
      <c r="N46" s="20" t="s">
        <v>28</v>
      </c>
      <c r="O46" s="48" t="s">
        <v>29</v>
      </c>
    </row>
    <row r="47" spans="1:15" s="24" customFormat="1" ht="64.5" customHeight="1">
      <c r="A47" s="46">
        <v>29</v>
      </c>
      <c r="B47" s="21" t="s">
        <v>133</v>
      </c>
      <c r="C47" s="20" t="s">
        <v>134</v>
      </c>
      <c r="D47" s="19" t="s">
        <v>131</v>
      </c>
      <c r="E47" s="19" t="s">
        <v>26</v>
      </c>
      <c r="F47" s="21" t="s">
        <v>135</v>
      </c>
      <c r="G47" s="20" t="s">
        <v>69</v>
      </c>
      <c r="H47" s="18">
        <v>53879</v>
      </c>
      <c r="I47" s="20">
        <v>10401000000</v>
      </c>
      <c r="J47" s="20" t="s">
        <v>36</v>
      </c>
      <c r="K47" s="23">
        <v>3514823.09</v>
      </c>
      <c r="L47" s="21" t="s">
        <v>132</v>
      </c>
      <c r="M47" s="21" t="s">
        <v>100</v>
      </c>
      <c r="N47" s="20" t="s">
        <v>28</v>
      </c>
      <c r="O47" s="48" t="s">
        <v>29</v>
      </c>
    </row>
    <row r="48" spans="1:15" s="24" customFormat="1" ht="60.75" customHeight="1">
      <c r="A48" s="46">
        <v>30</v>
      </c>
      <c r="B48" s="21" t="s">
        <v>133</v>
      </c>
      <c r="C48" s="20" t="s">
        <v>134</v>
      </c>
      <c r="D48" s="19" t="s">
        <v>131</v>
      </c>
      <c r="E48" s="19" t="s">
        <v>26</v>
      </c>
      <c r="F48" s="21" t="s">
        <v>135</v>
      </c>
      <c r="G48" s="20" t="s">
        <v>69</v>
      </c>
      <c r="H48" s="18">
        <v>930</v>
      </c>
      <c r="I48" s="20">
        <v>10401000000</v>
      </c>
      <c r="J48" s="20" t="s">
        <v>36</v>
      </c>
      <c r="K48" s="23">
        <v>904018.9</v>
      </c>
      <c r="L48" s="21" t="s">
        <v>136</v>
      </c>
      <c r="M48" s="21" t="s">
        <v>59</v>
      </c>
      <c r="N48" s="20" t="s">
        <v>28</v>
      </c>
      <c r="O48" s="48" t="s">
        <v>29</v>
      </c>
    </row>
    <row r="49" spans="1:15" s="24" customFormat="1" ht="58.9" customHeight="1">
      <c r="A49" s="46">
        <v>31</v>
      </c>
      <c r="B49" s="21" t="s">
        <v>133</v>
      </c>
      <c r="C49" s="20" t="s">
        <v>134</v>
      </c>
      <c r="D49" s="19" t="s">
        <v>137</v>
      </c>
      <c r="E49" s="19" t="s">
        <v>26</v>
      </c>
      <c r="F49" s="21" t="s">
        <v>139</v>
      </c>
      <c r="G49" s="20" t="s">
        <v>138</v>
      </c>
      <c r="H49" s="18">
        <v>21940</v>
      </c>
      <c r="I49" s="20">
        <v>10401000000</v>
      </c>
      <c r="J49" s="20" t="s">
        <v>36</v>
      </c>
      <c r="K49" s="23">
        <v>2878305.16</v>
      </c>
      <c r="L49" s="21" t="s">
        <v>51</v>
      </c>
      <c r="M49" s="21" t="s">
        <v>61</v>
      </c>
      <c r="N49" s="20" t="s">
        <v>28</v>
      </c>
      <c r="O49" s="48" t="s">
        <v>29</v>
      </c>
    </row>
    <row r="50" spans="1:15" s="24" customFormat="1" ht="58.9" customHeight="1">
      <c r="A50" s="46">
        <v>32</v>
      </c>
      <c r="B50" s="21" t="s">
        <v>133</v>
      </c>
      <c r="C50" s="20" t="s">
        <v>134</v>
      </c>
      <c r="D50" s="19" t="s">
        <v>140</v>
      </c>
      <c r="E50" s="19" t="s">
        <v>26</v>
      </c>
      <c r="F50" s="21" t="s">
        <v>139</v>
      </c>
      <c r="G50" s="20" t="s">
        <v>138</v>
      </c>
      <c r="H50" s="18">
        <v>22</v>
      </c>
      <c r="I50" s="20">
        <v>10401000000</v>
      </c>
      <c r="J50" s="20" t="s">
        <v>36</v>
      </c>
      <c r="K50" s="23">
        <v>7497392.4900000002</v>
      </c>
      <c r="L50" s="21" t="s">
        <v>132</v>
      </c>
      <c r="M50" s="21" t="s">
        <v>57</v>
      </c>
      <c r="N50" s="20" t="s">
        <v>28</v>
      </c>
      <c r="O50" s="48" t="s">
        <v>29</v>
      </c>
    </row>
    <row r="51" spans="1:15" s="24" customFormat="1" ht="64.5" customHeight="1">
      <c r="A51" s="46">
        <v>33</v>
      </c>
      <c r="B51" s="21" t="s">
        <v>102</v>
      </c>
      <c r="C51" s="20" t="s">
        <v>144</v>
      </c>
      <c r="D51" s="19" t="s">
        <v>141</v>
      </c>
      <c r="E51" s="19" t="s">
        <v>26</v>
      </c>
      <c r="F51" s="21" t="s">
        <v>139</v>
      </c>
      <c r="G51" s="20" t="s">
        <v>138</v>
      </c>
      <c r="H51" s="18">
        <v>366</v>
      </c>
      <c r="I51" s="20">
        <v>10401000000</v>
      </c>
      <c r="J51" s="20" t="s">
        <v>36</v>
      </c>
      <c r="K51" s="23">
        <v>196221.3</v>
      </c>
      <c r="L51" s="21" t="s">
        <v>73</v>
      </c>
      <c r="M51" s="21" t="s">
        <v>63</v>
      </c>
      <c r="N51" s="20" t="s">
        <v>28</v>
      </c>
      <c r="O51" s="48" t="s">
        <v>50</v>
      </c>
    </row>
    <row r="52" spans="1:15" s="24" customFormat="1" ht="64.5" customHeight="1">
      <c r="A52" s="46">
        <v>34</v>
      </c>
      <c r="B52" s="21" t="s">
        <v>102</v>
      </c>
      <c r="C52" s="20" t="s">
        <v>144</v>
      </c>
      <c r="D52" s="19" t="s">
        <v>141</v>
      </c>
      <c r="E52" s="19" t="s">
        <v>26</v>
      </c>
      <c r="F52" s="21" t="s">
        <v>139</v>
      </c>
      <c r="G52" s="20" t="s">
        <v>138</v>
      </c>
      <c r="H52" s="18">
        <v>12</v>
      </c>
      <c r="I52" s="20">
        <v>10401000000</v>
      </c>
      <c r="J52" s="20" t="s">
        <v>36</v>
      </c>
      <c r="K52" s="23">
        <v>8842.35</v>
      </c>
      <c r="L52" s="21" t="s">
        <v>59</v>
      </c>
      <c r="M52" s="21" t="s">
        <v>58</v>
      </c>
      <c r="N52" s="20" t="s">
        <v>28</v>
      </c>
      <c r="O52" s="48" t="s">
        <v>50</v>
      </c>
    </row>
    <row r="53" spans="1:15" s="24" customFormat="1" ht="58.5" customHeight="1">
      <c r="A53" s="46">
        <v>35</v>
      </c>
      <c r="B53" s="21" t="s">
        <v>133</v>
      </c>
      <c r="C53" s="20" t="s">
        <v>134</v>
      </c>
      <c r="D53" s="19" t="s">
        <v>142</v>
      </c>
      <c r="E53" s="19" t="s">
        <v>26</v>
      </c>
      <c r="F53" s="21" t="s">
        <v>82</v>
      </c>
      <c r="G53" s="20" t="s">
        <v>143</v>
      </c>
      <c r="H53" s="18">
        <v>5731.75</v>
      </c>
      <c r="I53" s="20">
        <v>10401000000</v>
      </c>
      <c r="J53" s="20" t="s">
        <v>36</v>
      </c>
      <c r="K53" s="23">
        <f>461628.94+6030</f>
        <v>467658.94</v>
      </c>
      <c r="L53" s="21" t="s">
        <v>59</v>
      </c>
      <c r="M53" s="21" t="s">
        <v>58</v>
      </c>
      <c r="N53" s="20" t="s">
        <v>28</v>
      </c>
      <c r="O53" s="48" t="s">
        <v>50</v>
      </c>
    </row>
    <row r="54" spans="1:15" s="10" customFormat="1" ht="60.75" customHeight="1">
      <c r="A54" s="46">
        <v>36</v>
      </c>
      <c r="B54" s="9" t="s">
        <v>145</v>
      </c>
      <c r="C54" s="6" t="s">
        <v>146</v>
      </c>
      <c r="D54" s="7" t="s">
        <v>147</v>
      </c>
      <c r="E54" s="7" t="s">
        <v>26</v>
      </c>
      <c r="F54" s="6">
        <v>796</v>
      </c>
      <c r="G54" s="6" t="s">
        <v>138</v>
      </c>
      <c r="H54" s="16">
        <v>5</v>
      </c>
      <c r="I54" s="6">
        <v>10401000000</v>
      </c>
      <c r="J54" s="6" t="s">
        <v>36</v>
      </c>
      <c r="K54" s="11">
        <v>115341.48</v>
      </c>
      <c r="L54" s="21" t="s">
        <v>88</v>
      </c>
      <c r="M54" s="9" t="s">
        <v>73</v>
      </c>
      <c r="N54" s="6" t="s">
        <v>28</v>
      </c>
      <c r="O54" s="47" t="s">
        <v>29</v>
      </c>
    </row>
    <row r="55" spans="1:15" s="10" customFormat="1" ht="57" customHeight="1">
      <c r="A55" s="46">
        <v>37</v>
      </c>
      <c r="B55" s="9" t="s">
        <v>145</v>
      </c>
      <c r="C55" s="6" t="s">
        <v>146</v>
      </c>
      <c r="D55" s="7" t="s">
        <v>147</v>
      </c>
      <c r="E55" s="7" t="s">
        <v>26</v>
      </c>
      <c r="F55" s="6">
        <v>796</v>
      </c>
      <c r="G55" s="6" t="s">
        <v>138</v>
      </c>
      <c r="H55" s="16">
        <v>3</v>
      </c>
      <c r="I55" s="6">
        <v>10401000000</v>
      </c>
      <c r="J55" s="6" t="s">
        <v>36</v>
      </c>
      <c r="K55" s="11">
        <v>151472</v>
      </c>
      <c r="L55" s="21" t="s">
        <v>100</v>
      </c>
      <c r="M55" s="9" t="s">
        <v>59</v>
      </c>
      <c r="N55" s="6" t="s">
        <v>28</v>
      </c>
      <c r="O55" s="47" t="s">
        <v>29</v>
      </c>
    </row>
    <row r="56" spans="1:15" s="10" customFormat="1" ht="58.5" customHeight="1">
      <c r="A56" s="46">
        <v>38</v>
      </c>
      <c r="B56" s="9" t="s">
        <v>145</v>
      </c>
      <c r="C56" s="6" t="s">
        <v>146</v>
      </c>
      <c r="D56" s="7" t="s">
        <v>149</v>
      </c>
      <c r="E56" s="7" t="s">
        <v>26</v>
      </c>
      <c r="F56" s="6">
        <v>796</v>
      </c>
      <c r="G56" s="6" t="s">
        <v>138</v>
      </c>
      <c r="H56" s="16">
        <v>3</v>
      </c>
      <c r="I56" s="6">
        <v>10401000000</v>
      </c>
      <c r="J56" s="6" t="s">
        <v>36</v>
      </c>
      <c r="K56" s="11">
        <v>179057.78</v>
      </c>
      <c r="L56" s="21" t="s">
        <v>100</v>
      </c>
      <c r="M56" s="9" t="s">
        <v>59</v>
      </c>
      <c r="N56" s="6" t="s">
        <v>28</v>
      </c>
      <c r="O56" s="47" t="s">
        <v>29</v>
      </c>
    </row>
    <row r="57" spans="1:15" s="10" customFormat="1" ht="60">
      <c r="A57" s="46">
        <v>39</v>
      </c>
      <c r="B57" s="9" t="s">
        <v>150</v>
      </c>
      <c r="C57" s="6" t="s">
        <v>151</v>
      </c>
      <c r="D57" s="7" t="s">
        <v>148</v>
      </c>
      <c r="E57" s="7" t="s">
        <v>26</v>
      </c>
      <c r="F57" s="6">
        <v>796</v>
      </c>
      <c r="G57" s="6" t="s">
        <v>138</v>
      </c>
      <c r="H57" s="16">
        <v>32</v>
      </c>
      <c r="I57" s="6">
        <v>10401000000</v>
      </c>
      <c r="J57" s="6" t="s">
        <v>36</v>
      </c>
      <c r="K57" s="11">
        <v>773093.62</v>
      </c>
      <c r="L57" s="21" t="s">
        <v>88</v>
      </c>
      <c r="M57" s="9" t="s">
        <v>100</v>
      </c>
      <c r="N57" s="6" t="s">
        <v>28</v>
      </c>
      <c r="O57" s="47" t="s">
        <v>29</v>
      </c>
    </row>
    <row r="58" spans="1:15" s="10" customFormat="1" ht="60">
      <c r="A58" s="46">
        <v>40</v>
      </c>
      <c r="B58" s="9" t="s">
        <v>150</v>
      </c>
      <c r="C58" s="6" t="s">
        <v>151</v>
      </c>
      <c r="D58" s="7" t="s">
        <v>148</v>
      </c>
      <c r="E58" s="7" t="s">
        <v>26</v>
      </c>
      <c r="F58" s="6">
        <v>796</v>
      </c>
      <c r="G58" s="6" t="s">
        <v>138</v>
      </c>
      <c r="H58" s="16">
        <v>9</v>
      </c>
      <c r="I58" s="6">
        <v>10401000000</v>
      </c>
      <c r="J58" s="6" t="s">
        <v>36</v>
      </c>
      <c r="K58" s="11">
        <v>383233.6</v>
      </c>
      <c r="L58" s="21" t="s">
        <v>100</v>
      </c>
      <c r="M58" s="9" t="s">
        <v>59</v>
      </c>
      <c r="N58" s="6" t="s">
        <v>28</v>
      </c>
      <c r="O58" s="47" t="s">
        <v>50</v>
      </c>
    </row>
    <row r="59" spans="1:15" s="10" customFormat="1" ht="60">
      <c r="A59" s="46">
        <v>41</v>
      </c>
      <c r="B59" s="9" t="s">
        <v>150</v>
      </c>
      <c r="C59" s="6">
        <v>2912102</v>
      </c>
      <c r="D59" s="7" t="s">
        <v>148</v>
      </c>
      <c r="E59" s="7" t="s">
        <v>26</v>
      </c>
      <c r="F59" s="6">
        <v>796</v>
      </c>
      <c r="G59" s="6" t="s">
        <v>138</v>
      </c>
      <c r="H59" s="16">
        <v>2</v>
      </c>
      <c r="I59" s="6">
        <v>10401000000</v>
      </c>
      <c r="J59" s="6" t="s">
        <v>36</v>
      </c>
      <c r="K59" s="11">
        <v>340000</v>
      </c>
      <c r="L59" s="21" t="s">
        <v>59</v>
      </c>
      <c r="M59" s="9" t="s">
        <v>58</v>
      </c>
      <c r="N59" s="6" t="s">
        <v>28</v>
      </c>
      <c r="O59" s="47" t="s">
        <v>29</v>
      </c>
    </row>
    <row r="60" spans="1:15" s="10" customFormat="1" ht="60" customHeight="1">
      <c r="A60" s="46">
        <v>42</v>
      </c>
      <c r="B60" s="9" t="s">
        <v>153</v>
      </c>
      <c r="C60" s="6" t="s">
        <v>154</v>
      </c>
      <c r="D60" s="7" t="s">
        <v>152</v>
      </c>
      <c r="E60" s="7" t="s">
        <v>26</v>
      </c>
      <c r="F60" s="6">
        <v>796</v>
      </c>
      <c r="G60" s="6" t="s">
        <v>138</v>
      </c>
      <c r="H60" s="16">
        <v>3099</v>
      </c>
      <c r="I60" s="6">
        <v>10401000000</v>
      </c>
      <c r="J60" s="6" t="s">
        <v>36</v>
      </c>
      <c r="K60" s="11">
        <f>1645612.6+3353.72</f>
        <v>1648966.32</v>
      </c>
      <c r="L60" s="21" t="s">
        <v>88</v>
      </c>
      <c r="M60" s="9" t="s">
        <v>63</v>
      </c>
      <c r="N60" s="6" t="s">
        <v>28</v>
      </c>
      <c r="O60" s="47" t="s">
        <v>29</v>
      </c>
    </row>
    <row r="61" spans="1:15" s="10" customFormat="1" ht="60">
      <c r="A61" s="46">
        <v>43</v>
      </c>
      <c r="B61" s="6" t="s">
        <v>145</v>
      </c>
      <c r="C61" s="6" t="s">
        <v>156</v>
      </c>
      <c r="D61" s="7" t="s">
        <v>155</v>
      </c>
      <c r="E61" s="7" t="s">
        <v>26</v>
      </c>
      <c r="F61" s="6">
        <v>796</v>
      </c>
      <c r="G61" s="6" t="s">
        <v>138</v>
      </c>
      <c r="H61" s="16">
        <v>100</v>
      </c>
      <c r="I61" s="6">
        <v>10401000000</v>
      </c>
      <c r="J61" s="6" t="s">
        <v>36</v>
      </c>
      <c r="K61" s="28">
        <v>287336</v>
      </c>
      <c r="L61" s="21" t="s">
        <v>157</v>
      </c>
      <c r="M61" s="9" t="s">
        <v>63</v>
      </c>
      <c r="N61" s="6" t="s">
        <v>28</v>
      </c>
      <c r="O61" s="47" t="s">
        <v>29</v>
      </c>
    </row>
    <row r="62" spans="1:15" s="10" customFormat="1" ht="60">
      <c r="A62" s="46">
        <v>44</v>
      </c>
      <c r="B62" s="6" t="s">
        <v>159</v>
      </c>
      <c r="C62" s="6">
        <v>3110000</v>
      </c>
      <c r="D62" s="7" t="s">
        <v>158</v>
      </c>
      <c r="E62" s="7" t="s">
        <v>26</v>
      </c>
      <c r="F62" s="6">
        <v>796</v>
      </c>
      <c r="G62" s="6" t="s">
        <v>138</v>
      </c>
      <c r="H62" s="16">
        <v>14</v>
      </c>
      <c r="I62" s="6">
        <v>10401000000</v>
      </c>
      <c r="J62" s="6" t="s">
        <v>36</v>
      </c>
      <c r="K62" s="28">
        <v>165840.29</v>
      </c>
      <c r="L62" s="21" t="s">
        <v>88</v>
      </c>
      <c r="M62" s="9" t="s">
        <v>73</v>
      </c>
      <c r="N62" s="6" t="s">
        <v>28</v>
      </c>
      <c r="O62" s="47" t="s">
        <v>29</v>
      </c>
    </row>
    <row r="63" spans="1:15" s="10" customFormat="1" ht="60">
      <c r="A63" s="46">
        <v>45</v>
      </c>
      <c r="B63" s="6" t="s">
        <v>165</v>
      </c>
      <c r="C63" s="6" t="s">
        <v>166</v>
      </c>
      <c r="D63" s="7" t="s">
        <v>171</v>
      </c>
      <c r="E63" s="7" t="s">
        <v>26</v>
      </c>
      <c r="F63" s="6">
        <v>796</v>
      </c>
      <c r="G63" s="6" t="s">
        <v>138</v>
      </c>
      <c r="H63" s="16">
        <v>2322</v>
      </c>
      <c r="I63" s="6">
        <v>10401000000</v>
      </c>
      <c r="J63" s="6" t="s">
        <v>36</v>
      </c>
      <c r="K63" s="28">
        <v>2282254.46</v>
      </c>
      <c r="L63" s="21" t="s">
        <v>73</v>
      </c>
      <c r="M63" s="9" t="s">
        <v>100</v>
      </c>
      <c r="N63" s="6" t="s">
        <v>28</v>
      </c>
      <c r="O63" s="47" t="s">
        <v>29</v>
      </c>
    </row>
    <row r="64" spans="1:15" s="10" customFormat="1" ht="60">
      <c r="A64" s="46">
        <v>46</v>
      </c>
      <c r="B64" s="29" t="s">
        <v>170</v>
      </c>
      <c r="C64" s="6">
        <v>2912114</v>
      </c>
      <c r="D64" s="7" t="s">
        <v>168</v>
      </c>
      <c r="E64" s="7" t="s">
        <v>26</v>
      </c>
      <c r="F64" s="6">
        <v>796</v>
      </c>
      <c r="G64" s="6" t="s">
        <v>138</v>
      </c>
      <c r="H64" s="16">
        <v>13</v>
      </c>
      <c r="I64" s="6">
        <v>10401000000</v>
      </c>
      <c r="J64" s="6" t="s">
        <v>36</v>
      </c>
      <c r="K64" s="28">
        <v>1666122.77</v>
      </c>
      <c r="L64" s="21" t="s">
        <v>73</v>
      </c>
      <c r="M64" s="9" t="s">
        <v>169</v>
      </c>
      <c r="N64" s="6" t="s">
        <v>28</v>
      </c>
      <c r="O64" s="47" t="s">
        <v>29</v>
      </c>
    </row>
    <row r="65" spans="1:15" s="10" customFormat="1" ht="60">
      <c r="A65" s="46">
        <v>47</v>
      </c>
      <c r="B65" s="6" t="s">
        <v>167</v>
      </c>
      <c r="C65" s="6">
        <v>2912144</v>
      </c>
      <c r="D65" s="7" t="s">
        <v>172</v>
      </c>
      <c r="E65" s="7" t="s">
        <v>26</v>
      </c>
      <c r="F65" s="6">
        <v>796</v>
      </c>
      <c r="G65" s="6" t="s">
        <v>138</v>
      </c>
      <c r="H65" s="16">
        <v>9</v>
      </c>
      <c r="I65" s="6">
        <v>10401000000</v>
      </c>
      <c r="J65" s="6" t="s">
        <v>36</v>
      </c>
      <c r="K65" s="28">
        <v>151435.85999999999</v>
      </c>
      <c r="L65" s="21" t="s">
        <v>57</v>
      </c>
      <c r="M65" s="9" t="s">
        <v>59</v>
      </c>
      <c r="N65" s="6" t="s">
        <v>28</v>
      </c>
      <c r="O65" s="47" t="s">
        <v>29</v>
      </c>
    </row>
    <row r="66" spans="1:15" s="10" customFormat="1" ht="60">
      <c r="A66" s="46">
        <v>48</v>
      </c>
      <c r="B66" s="6" t="s">
        <v>165</v>
      </c>
      <c r="C66" s="6" t="s">
        <v>166</v>
      </c>
      <c r="D66" s="7" t="s">
        <v>160</v>
      </c>
      <c r="E66" s="7" t="s">
        <v>26</v>
      </c>
      <c r="F66" s="6">
        <v>796</v>
      </c>
      <c r="G66" s="6" t="s">
        <v>138</v>
      </c>
      <c r="H66" s="16">
        <v>265</v>
      </c>
      <c r="I66" s="6">
        <v>10401000000</v>
      </c>
      <c r="J66" s="6" t="s">
        <v>36</v>
      </c>
      <c r="K66" s="28">
        <v>88055.06</v>
      </c>
      <c r="L66" s="21" t="s">
        <v>57</v>
      </c>
      <c r="M66" s="9" t="s">
        <v>58</v>
      </c>
      <c r="N66" s="6" t="s">
        <v>28</v>
      </c>
      <c r="O66" s="47" t="s">
        <v>29</v>
      </c>
    </row>
    <row r="67" spans="1:15" s="10" customFormat="1" ht="60">
      <c r="A67" s="46">
        <v>49</v>
      </c>
      <c r="B67" s="9" t="s">
        <v>76</v>
      </c>
      <c r="C67" s="6">
        <v>2949140</v>
      </c>
      <c r="D67" s="7" t="s">
        <v>161</v>
      </c>
      <c r="E67" s="7" t="s">
        <v>26</v>
      </c>
      <c r="F67" s="6">
        <v>796</v>
      </c>
      <c r="G67" s="6" t="s">
        <v>138</v>
      </c>
      <c r="H67" s="16">
        <v>6</v>
      </c>
      <c r="I67" s="6">
        <v>10401000000</v>
      </c>
      <c r="J67" s="6" t="s">
        <v>36</v>
      </c>
      <c r="K67" s="11">
        <v>351775.03</v>
      </c>
      <c r="L67" s="21" t="s">
        <v>68</v>
      </c>
      <c r="M67" s="9" t="s">
        <v>58</v>
      </c>
      <c r="N67" s="6" t="s">
        <v>28</v>
      </c>
      <c r="O67" s="47" t="s">
        <v>29</v>
      </c>
    </row>
    <row r="68" spans="1:15" s="10" customFormat="1" ht="60">
      <c r="A68" s="46">
        <v>50</v>
      </c>
      <c r="B68" s="9" t="s">
        <v>163</v>
      </c>
      <c r="C68" s="6">
        <v>2925292</v>
      </c>
      <c r="D68" s="7" t="s">
        <v>162</v>
      </c>
      <c r="E68" s="7" t="s">
        <v>26</v>
      </c>
      <c r="F68" s="6">
        <v>796</v>
      </c>
      <c r="G68" s="6" t="s">
        <v>138</v>
      </c>
      <c r="H68" s="16">
        <v>4</v>
      </c>
      <c r="I68" s="6">
        <v>10401000000</v>
      </c>
      <c r="J68" s="6" t="s">
        <v>36</v>
      </c>
      <c r="K68" s="11">
        <v>41971.58</v>
      </c>
      <c r="L68" s="21" t="s">
        <v>88</v>
      </c>
      <c r="M68" s="9" t="s">
        <v>73</v>
      </c>
      <c r="N68" s="6" t="s">
        <v>28</v>
      </c>
      <c r="O68" s="47" t="s">
        <v>29</v>
      </c>
    </row>
    <row r="69" spans="1:15" s="10" customFormat="1" ht="60">
      <c r="A69" s="46">
        <v>51</v>
      </c>
      <c r="B69" s="9" t="s">
        <v>163</v>
      </c>
      <c r="C69" s="6">
        <v>2925292</v>
      </c>
      <c r="D69" s="7" t="s">
        <v>164</v>
      </c>
      <c r="E69" s="7" t="s">
        <v>26</v>
      </c>
      <c r="F69" s="6">
        <v>796</v>
      </c>
      <c r="G69" s="6" t="s">
        <v>138</v>
      </c>
      <c r="H69" s="16">
        <v>12</v>
      </c>
      <c r="I69" s="6">
        <v>10401000000</v>
      </c>
      <c r="J69" s="6" t="s">
        <v>36</v>
      </c>
      <c r="K69" s="11">
        <v>47891.72</v>
      </c>
      <c r="L69" s="21" t="s">
        <v>57</v>
      </c>
      <c r="M69" s="9" t="s">
        <v>58</v>
      </c>
      <c r="N69" s="6" t="s">
        <v>28</v>
      </c>
      <c r="O69" s="47" t="s">
        <v>29</v>
      </c>
    </row>
    <row r="70" spans="1:15" s="24" customFormat="1" ht="60">
      <c r="A70" s="46">
        <v>52</v>
      </c>
      <c r="B70" s="9" t="s">
        <v>175</v>
      </c>
      <c r="C70" s="6" t="s">
        <v>174</v>
      </c>
      <c r="D70" s="19" t="s">
        <v>173</v>
      </c>
      <c r="E70" s="19" t="s">
        <v>26</v>
      </c>
      <c r="F70" s="20">
        <v>796</v>
      </c>
      <c r="G70" s="20" t="s">
        <v>138</v>
      </c>
      <c r="H70" s="18">
        <v>160185.65</v>
      </c>
      <c r="I70" s="20">
        <v>10401000000</v>
      </c>
      <c r="J70" s="20" t="s">
        <v>36</v>
      </c>
      <c r="K70" s="23">
        <v>3400784.04</v>
      </c>
      <c r="L70" s="21" t="s">
        <v>66</v>
      </c>
      <c r="M70" s="21" t="s">
        <v>58</v>
      </c>
      <c r="N70" s="20" t="s">
        <v>28</v>
      </c>
      <c r="O70" s="48" t="s">
        <v>29</v>
      </c>
    </row>
    <row r="71" spans="1:15" s="10" customFormat="1" ht="60">
      <c r="A71" s="46">
        <v>53</v>
      </c>
      <c r="B71" s="9" t="s">
        <v>177</v>
      </c>
      <c r="C71" s="6" t="s">
        <v>176</v>
      </c>
      <c r="D71" s="19" t="s">
        <v>375</v>
      </c>
      <c r="E71" s="19" t="s">
        <v>26</v>
      </c>
      <c r="F71" s="20" t="s">
        <v>193</v>
      </c>
      <c r="G71" s="20" t="s">
        <v>305</v>
      </c>
      <c r="H71" s="18">
        <v>10686</v>
      </c>
      <c r="I71" s="20">
        <v>10401000000</v>
      </c>
      <c r="J71" s="20" t="s">
        <v>36</v>
      </c>
      <c r="K71" s="23">
        <v>270113.86</v>
      </c>
      <c r="L71" s="21" t="s">
        <v>178</v>
      </c>
      <c r="M71" s="21" t="s">
        <v>100</v>
      </c>
      <c r="N71" s="20" t="s">
        <v>28</v>
      </c>
      <c r="O71" s="48" t="s">
        <v>29</v>
      </c>
    </row>
    <row r="72" spans="1:15" s="10" customFormat="1" ht="60">
      <c r="A72" s="46">
        <v>54</v>
      </c>
      <c r="B72" s="9" t="s">
        <v>181</v>
      </c>
      <c r="C72" s="6" t="s">
        <v>180</v>
      </c>
      <c r="D72" s="19" t="s">
        <v>179</v>
      </c>
      <c r="E72" s="19" t="s">
        <v>26</v>
      </c>
      <c r="F72" s="20">
        <v>796</v>
      </c>
      <c r="G72" s="20" t="s">
        <v>138</v>
      </c>
      <c r="H72" s="18">
        <v>35923.85</v>
      </c>
      <c r="I72" s="20">
        <v>10401000000</v>
      </c>
      <c r="J72" s="20" t="s">
        <v>36</v>
      </c>
      <c r="K72" s="23">
        <v>516799.95</v>
      </c>
      <c r="L72" s="21" t="s">
        <v>66</v>
      </c>
      <c r="M72" s="21" t="s">
        <v>107</v>
      </c>
      <c r="N72" s="20" t="s">
        <v>28</v>
      </c>
      <c r="O72" s="48" t="s">
        <v>29</v>
      </c>
    </row>
    <row r="73" spans="1:15" s="10" customFormat="1" ht="60">
      <c r="A73" s="46">
        <v>55</v>
      </c>
      <c r="B73" s="9" t="s">
        <v>183</v>
      </c>
      <c r="C73" s="6" t="s">
        <v>184</v>
      </c>
      <c r="D73" s="19" t="s">
        <v>182</v>
      </c>
      <c r="E73" s="19" t="s">
        <v>26</v>
      </c>
      <c r="F73" s="20" t="s">
        <v>186</v>
      </c>
      <c r="G73" s="20" t="s">
        <v>185</v>
      </c>
      <c r="H73" s="18">
        <v>9174.9</v>
      </c>
      <c r="I73" s="20">
        <v>10401000000</v>
      </c>
      <c r="J73" s="20" t="s">
        <v>36</v>
      </c>
      <c r="K73" s="23">
        <f>859170.07-34200</f>
        <v>824970.07</v>
      </c>
      <c r="L73" s="21" t="s">
        <v>63</v>
      </c>
      <c r="M73" s="21" t="s">
        <v>189</v>
      </c>
      <c r="N73" s="20" t="s">
        <v>28</v>
      </c>
      <c r="O73" s="48" t="s">
        <v>29</v>
      </c>
    </row>
    <row r="74" spans="1:15" s="10" customFormat="1" ht="60">
      <c r="A74" s="46">
        <v>56</v>
      </c>
      <c r="B74" s="9" t="s">
        <v>194</v>
      </c>
      <c r="C74" s="6" t="s">
        <v>195</v>
      </c>
      <c r="D74" s="19" t="s">
        <v>187</v>
      </c>
      <c r="E74" s="19" t="s">
        <v>26</v>
      </c>
      <c r="F74" s="20" t="s">
        <v>192</v>
      </c>
      <c r="G74" s="20" t="s">
        <v>191</v>
      </c>
      <c r="H74" s="18">
        <v>219.97</v>
      </c>
      <c r="I74" s="20">
        <v>10401000000</v>
      </c>
      <c r="J74" s="20" t="s">
        <v>36</v>
      </c>
      <c r="K74" s="23">
        <v>1060225.32</v>
      </c>
      <c r="L74" s="21" t="s">
        <v>188</v>
      </c>
      <c r="M74" s="21" t="s">
        <v>58</v>
      </c>
      <c r="N74" s="20" t="s">
        <v>28</v>
      </c>
      <c r="O74" s="48" t="s">
        <v>29</v>
      </c>
    </row>
    <row r="75" spans="1:15" s="10" customFormat="1" ht="60">
      <c r="A75" s="46">
        <v>57</v>
      </c>
      <c r="B75" s="9" t="s">
        <v>197</v>
      </c>
      <c r="C75" s="6">
        <v>2695200</v>
      </c>
      <c r="D75" s="19" t="s">
        <v>198</v>
      </c>
      <c r="E75" s="19" t="s">
        <v>26</v>
      </c>
      <c r="F75" s="20">
        <v>113</v>
      </c>
      <c r="G75" s="20" t="s">
        <v>190</v>
      </c>
      <c r="H75" s="18">
        <v>188</v>
      </c>
      <c r="I75" s="20">
        <v>10401000000</v>
      </c>
      <c r="J75" s="20" t="s">
        <v>36</v>
      </c>
      <c r="K75" s="23">
        <v>707224.09</v>
      </c>
      <c r="L75" s="21" t="s">
        <v>188</v>
      </c>
      <c r="M75" s="21" t="s">
        <v>196</v>
      </c>
      <c r="N75" s="20" t="s">
        <v>28</v>
      </c>
      <c r="O75" s="48" t="s">
        <v>29</v>
      </c>
    </row>
    <row r="76" spans="1:15" s="10" customFormat="1" ht="60">
      <c r="A76" s="46">
        <v>58</v>
      </c>
      <c r="B76" s="9" t="s">
        <v>201</v>
      </c>
      <c r="C76" s="6" t="s">
        <v>202</v>
      </c>
      <c r="D76" s="19" t="s">
        <v>205</v>
      </c>
      <c r="E76" s="19" t="s">
        <v>26</v>
      </c>
      <c r="F76" s="20" t="s">
        <v>200</v>
      </c>
      <c r="G76" s="20" t="s">
        <v>199</v>
      </c>
      <c r="H76" s="18">
        <v>67950.66</v>
      </c>
      <c r="I76" s="20">
        <v>10401000000</v>
      </c>
      <c r="J76" s="20" t="s">
        <v>36</v>
      </c>
      <c r="K76" s="11">
        <v>592816.06000000006</v>
      </c>
      <c r="L76" s="21" t="s">
        <v>63</v>
      </c>
      <c r="M76" s="21" t="s">
        <v>189</v>
      </c>
      <c r="N76" s="20" t="s">
        <v>28</v>
      </c>
      <c r="O76" s="48" t="s">
        <v>29</v>
      </c>
    </row>
    <row r="77" spans="1:15" s="10" customFormat="1" ht="60">
      <c r="A77" s="46">
        <v>59</v>
      </c>
      <c r="B77" s="9" t="s">
        <v>201</v>
      </c>
      <c r="C77" s="6">
        <v>1413110</v>
      </c>
      <c r="D77" s="19" t="s">
        <v>203</v>
      </c>
      <c r="E77" s="19" t="s">
        <v>26</v>
      </c>
      <c r="F77" s="20">
        <v>113</v>
      </c>
      <c r="G77" s="20" t="s">
        <v>190</v>
      </c>
      <c r="H77" s="18">
        <v>1906.52</v>
      </c>
      <c r="I77" s="20">
        <v>10401000000</v>
      </c>
      <c r="J77" s="20" t="s">
        <v>36</v>
      </c>
      <c r="K77" s="11">
        <v>495450.44</v>
      </c>
      <c r="L77" s="21" t="s">
        <v>63</v>
      </c>
      <c r="M77" s="21" t="s">
        <v>84</v>
      </c>
      <c r="N77" s="20" t="s">
        <v>28</v>
      </c>
      <c r="O77" s="48" t="s">
        <v>29</v>
      </c>
    </row>
    <row r="78" spans="1:15" s="10" customFormat="1" ht="60">
      <c r="A78" s="46">
        <v>60</v>
      </c>
      <c r="B78" s="9" t="s">
        <v>207</v>
      </c>
      <c r="C78" s="6" t="s">
        <v>208</v>
      </c>
      <c r="D78" s="19" t="s">
        <v>204</v>
      </c>
      <c r="E78" s="19" t="s">
        <v>26</v>
      </c>
      <c r="F78" s="20" t="s">
        <v>193</v>
      </c>
      <c r="G78" s="20" t="s">
        <v>206</v>
      </c>
      <c r="H78" s="18">
        <v>1303</v>
      </c>
      <c r="I78" s="20">
        <v>10401000000</v>
      </c>
      <c r="J78" s="20" t="s">
        <v>36</v>
      </c>
      <c r="K78" s="11">
        <f>96835.6-8606.06</f>
        <v>88229.540000000008</v>
      </c>
      <c r="L78" s="21" t="s">
        <v>63</v>
      </c>
      <c r="M78" s="21" t="s">
        <v>189</v>
      </c>
      <c r="N78" s="20" t="s">
        <v>28</v>
      </c>
      <c r="O78" s="48" t="s">
        <v>29</v>
      </c>
    </row>
    <row r="79" spans="1:15" s="24" customFormat="1" ht="60">
      <c r="A79" s="46">
        <v>61</v>
      </c>
      <c r="B79" s="21" t="s">
        <v>210</v>
      </c>
      <c r="C79" s="20">
        <v>2915360</v>
      </c>
      <c r="D79" s="19" t="s">
        <v>209</v>
      </c>
      <c r="E79" s="19" t="s">
        <v>26</v>
      </c>
      <c r="F79" s="20" t="s">
        <v>82</v>
      </c>
      <c r="G79" s="20" t="s">
        <v>143</v>
      </c>
      <c r="H79" s="18">
        <v>86</v>
      </c>
      <c r="I79" s="20">
        <v>10401000000</v>
      </c>
      <c r="J79" s="20" t="s">
        <v>36</v>
      </c>
      <c r="K79" s="23">
        <v>55196.14</v>
      </c>
      <c r="L79" s="21" t="s">
        <v>62</v>
      </c>
      <c r="M79" s="21" t="s">
        <v>58</v>
      </c>
      <c r="N79" s="20" t="s">
        <v>28</v>
      </c>
      <c r="O79" s="48" t="s">
        <v>29</v>
      </c>
    </row>
    <row r="80" spans="1:15" s="24" customFormat="1" ht="60">
      <c r="A80" s="46">
        <v>62</v>
      </c>
      <c r="B80" s="21" t="s">
        <v>212</v>
      </c>
      <c r="C80" s="20">
        <v>3699090</v>
      </c>
      <c r="D80" s="19" t="s">
        <v>376</v>
      </c>
      <c r="E80" s="19" t="s">
        <v>26</v>
      </c>
      <c r="F80" s="20" t="s">
        <v>213</v>
      </c>
      <c r="G80" s="20" t="s">
        <v>211</v>
      </c>
      <c r="H80" s="18">
        <v>1480</v>
      </c>
      <c r="I80" s="20">
        <v>10401000000</v>
      </c>
      <c r="J80" s="20" t="s">
        <v>36</v>
      </c>
      <c r="K80" s="23">
        <v>431202.31</v>
      </c>
      <c r="L80" s="21" t="s">
        <v>63</v>
      </c>
      <c r="M80" s="21" t="s">
        <v>189</v>
      </c>
      <c r="N80" s="20" t="s">
        <v>28</v>
      </c>
      <c r="O80" s="48" t="s">
        <v>29</v>
      </c>
    </row>
    <row r="81" spans="1:15" s="24" customFormat="1" ht="60">
      <c r="A81" s="46">
        <v>63</v>
      </c>
      <c r="B81" s="21" t="s">
        <v>83</v>
      </c>
      <c r="C81" s="20" t="s">
        <v>215</v>
      </c>
      <c r="D81" s="19" t="s">
        <v>214</v>
      </c>
      <c r="E81" s="19" t="s">
        <v>26</v>
      </c>
      <c r="F81" s="20">
        <v>796</v>
      </c>
      <c r="G81" s="20" t="s">
        <v>138</v>
      </c>
      <c r="H81" s="18">
        <v>301</v>
      </c>
      <c r="I81" s="20">
        <v>10401000000</v>
      </c>
      <c r="J81" s="20" t="s">
        <v>36</v>
      </c>
      <c r="K81" s="23">
        <v>1268595.6399999999</v>
      </c>
      <c r="L81" s="21" t="s">
        <v>63</v>
      </c>
      <c r="M81" s="21" t="s">
        <v>100</v>
      </c>
      <c r="N81" s="20" t="s">
        <v>28</v>
      </c>
      <c r="O81" s="48" t="s">
        <v>29</v>
      </c>
    </row>
    <row r="82" spans="1:15" s="24" customFormat="1" ht="60">
      <c r="A82" s="46">
        <v>64</v>
      </c>
      <c r="B82" s="21" t="s">
        <v>217</v>
      </c>
      <c r="C82" s="20" t="s">
        <v>218</v>
      </c>
      <c r="D82" s="19" t="s">
        <v>344</v>
      </c>
      <c r="E82" s="19" t="s">
        <v>26</v>
      </c>
      <c r="F82" s="20">
        <v>796</v>
      </c>
      <c r="G82" s="20" t="s">
        <v>138</v>
      </c>
      <c r="H82" s="18">
        <v>923</v>
      </c>
      <c r="I82" s="20">
        <v>10401000000</v>
      </c>
      <c r="J82" s="20" t="s">
        <v>36</v>
      </c>
      <c r="K82" s="23">
        <f>228879.12+27475.92</f>
        <v>256355.03999999998</v>
      </c>
      <c r="L82" s="21" t="s">
        <v>63</v>
      </c>
      <c r="M82" s="21" t="s">
        <v>169</v>
      </c>
      <c r="N82" s="20" t="s">
        <v>28</v>
      </c>
      <c r="O82" s="48" t="s">
        <v>29</v>
      </c>
    </row>
    <row r="83" spans="1:15" s="24" customFormat="1" ht="75">
      <c r="A83" s="46">
        <v>65</v>
      </c>
      <c r="B83" s="21" t="s">
        <v>221</v>
      </c>
      <c r="C83" s="20" t="s">
        <v>222</v>
      </c>
      <c r="D83" s="19" t="s">
        <v>216</v>
      </c>
      <c r="E83" s="19" t="s">
        <v>26</v>
      </c>
      <c r="F83" s="20" t="s">
        <v>220</v>
      </c>
      <c r="G83" s="20" t="s">
        <v>219</v>
      </c>
      <c r="H83" s="18">
        <v>8694</v>
      </c>
      <c r="I83" s="20">
        <v>10401000000</v>
      </c>
      <c r="J83" s="20" t="s">
        <v>36</v>
      </c>
      <c r="K83" s="23">
        <f>926801.05+27475.92</f>
        <v>954276.97000000009</v>
      </c>
      <c r="L83" s="21" t="s">
        <v>63</v>
      </c>
      <c r="M83" s="21" t="s">
        <v>189</v>
      </c>
      <c r="N83" s="20" t="s">
        <v>28</v>
      </c>
      <c r="O83" s="48" t="s">
        <v>29</v>
      </c>
    </row>
    <row r="84" spans="1:15" s="24" customFormat="1" ht="60">
      <c r="A84" s="46">
        <v>66</v>
      </c>
      <c r="B84" s="21" t="s">
        <v>225</v>
      </c>
      <c r="C84" s="20" t="s">
        <v>226</v>
      </c>
      <c r="D84" s="19" t="s">
        <v>223</v>
      </c>
      <c r="E84" s="19" t="s">
        <v>26</v>
      </c>
      <c r="F84" s="21" t="s">
        <v>227</v>
      </c>
      <c r="G84" s="20" t="s">
        <v>224</v>
      </c>
      <c r="H84" s="18">
        <v>456</v>
      </c>
      <c r="I84" s="20">
        <v>10401000000</v>
      </c>
      <c r="J84" s="20" t="s">
        <v>36</v>
      </c>
      <c r="K84" s="23">
        <v>81409.679999999993</v>
      </c>
      <c r="L84" s="21" t="s">
        <v>63</v>
      </c>
      <c r="M84" s="21" t="s">
        <v>189</v>
      </c>
      <c r="N84" s="20" t="s">
        <v>28</v>
      </c>
      <c r="O84" s="48" t="s">
        <v>29</v>
      </c>
    </row>
    <row r="85" spans="1:15" s="24" customFormat="1" ht="75">
      <c r="A85" s="46">
        <v>67</v>
      </c>
      <c r="B85" s="21" t="s">
        <v>229</v>
      </c>
      <c r="C85" s="20" t="s">
        <v>230</v>
      </c>
      <c r="D85" s="19" t="s">
        <v>228</v>
      </c>
      <c r="E85" s="19" t="s">
        <v>26</v>
      </c>
      <c r="F85" s="21" t="s">
        <v>139</v>
      </c>
      <c r="G85" s="20" t="s">
        <v>138</v>
      </c>
      <c r="H85" s="18">
        <v>860</v>
      </c>
      <c r="I85" s="20">
        <v>10401000000</v>
      </c>
      <c r="J85" s="20" t="s">
        <v>36</v>
      </c>
      <c r="K85" s="23">
        <v>236275.31</v>
      </c>
      <c r="L85" s="21" t="s">
        <v>63</v>
      </c>
      <c r="M85" s="21" t="s">
        <v>189</v>
      </c>
      <c r="N85" s="20" t="s">
        <v>28</v>
      </c>
      <c r="O85" s="48" t="s">
        <v>29</v>
      </c>
    </row>
    <row r="86" spans="1:15" s="10" customFormat="1" ht="48.6" customHeight="1">
      <c r="A86" s="46">
        <v>68</v>
      </c>
      <c r="B86" s="9" t="s">
        <v>201</v>
      </c>
      <c r="C86" s="22">
        <v>2610000</v>
      </c>
      <c r="D86" s="7" t="s">
        <v>232</v>
      </c>
      <c r="E86" s="7" t="s">
        <v>26</v>
      </c>
      <c r="F86" s="6">
        <v>796</v>
      </c>
      <c r="G86" s="6" t="s">
        <v>138</v>
      </c>
      <c r="H86" s="13">
        <v>11</v>
      </c>
      <c r="I86" s="6">
        <v>10401000000</v>
      </c>
      <c r="J86" s="6" t="s">
        <v>36</v>
      </c>
      <c r="K86" s="11">
        <v>81204.2</v>
      </c>
      <c r="L86" s="21" t="s">
        <v>68</v>
      </c>
      <c r="M86" s="9" t="s">
        <v>58</v>
      </c>
      <c r="N86" s="6" t="s">
        <v>28</v>
      </c>
      <c r="O86" s="47" t="s">
        <v>29</v>
      </c>
    </row>
    <row r="87" spans="1:15" s="10" customFormat="1" ht="48.6" customHeight="1">
      <c r="A87" s="46">
        <v>69</v>
      </c>
      <c r="B87" s="9" t="s">
        <v>235</v>
      </c>
      <c r="C87" s="6" t="s">
        <v>236</v>
      </c>
      <c r="D87" s="7" t="s">
        <v>231</v>
      </c>
      <c r="E87" s="7" t="s">
        <v>26</v>
      </c>
      <c r="F87" s="6" t="s">
        <v>234</v>
      </c>
      <c r="G87" s="6" t="s">
        <v>233</v>
      </c>
      <c r="H87" s="13">
        <v>4987.2700000000004</v>
      </c>
      <c r="I87" s="6">
        <v>10401000000</v>
      </c>
      <c r="J87" s="6" t="s">
        <v>36</v>
      </c>
      <c r="K87" s="11">
        <v>541648.48</v>
      </c>
      <c r="L87" s="21" t="s">
        <v>63</v>
      </c>
      <c r="M87" s="21" t="s">
        <v>189</v>
      </c>
      <c r="N87" s="6" t="s">
        <v>28</v>
      </c>
      <c r="O87" s="47" t="s">
        <v>29</v>
      </c>
    </row>
    <row r="88" spans="1:15" s="10" customFormat="1" ht="60">
      <c r="A88" s="46">
        <v>70</v>
      </c>
      <c r="B88" s="9" t="s">
        <v>237</v>
      </c>
      <c r="C88" s="6">
        <v>3141020</v>
      </c>
      <c r="D88" s="7" t="s">
        <v>377</v>
      </c>
      <c r="E88" s="7" t="s">
        <v>26</v>
      </c>
      <c r="F88" s="6">
        <v>796</v>
      </c>
      <c r="G88" s="6" t="s">
        <v>138</v>
      </c>
      <c r="H88" s="13">
        <v>94</v>
      </c>
      <c r="I88" s="6">
        <v>10401000000</v>
      </c>
      <c r="J88" s="6" t="s">
        <v>36</v>
      </c>
      <c r="K88" s="11">
        <v>314491.95</v>
      </c>
      <c r="L88" s="9" t="s">
        <v>70</v>
      </c>
      <c r="M88" s="9" t="s">
        <v>196</v>
      </c>
      <c r="N88" s="6" t="s">
        <v>28</v>
      </c>
      <c r="O88" s="47" t="s">
        <v>29</v>
      </c>
    </row>
    <row r="89" spans="1:15" s="10" customFormat="1" ht="60">
      <c r="A89" s="46">
        <v>71</v>
      </c>
      <c r="B89" s="9" t="s">
        <v>239</v>
      </c>
      <c r="C89" s="6">
        <v>3410420</v>
      </c>
      <c r="D89" s="7" t="s">
        <v>238</v>
      </c>
      <c r="E89" s="7" t="s">
        <v>26</v>
      </c>
      <c r="F89" s="6">
        <v>796</v>
      </c>
      <c r="G89" s="6" t="s">
        <v>138</v>
      </c>
      <c r="H89" s="13">
        <v>1</v>
      </c>
      <c r="I89" s="6">
        <v>10401000000</v>
      </c>
      <c r="J89" s="6" t="s">
        <v>36</v>
      </c>
      <c r="K89" s="11">
        <v>3650000</v>
      </c>
      <c r="L89" s="9" t="s">
        <v>73</v>
      </c>
      <c r="M89" s="9" t="s">
        <v>63</v>
      </c>
      <c r="N89" s="6" t="s">
        <v>28</v>
      </c>
      <c r="O89" s="47" t="s">
        <v>50</v>
      </c>
    </row>
    <row r="90" spans="1:15" s="10" customFormat="1" ht="60">
      <c r="A90" s="46">
        <v>72</v>
      </c>
      <c r="B90" s="9" t="s">
        <v>241</v>
      </c>
      <c r="C90" s="6" t="s">
        <v>242</v>
      </c>
      <c r="D90" s="7" t="s">
        <v>240</v>
      </c>
      <c r="E90" s="7" t="s">
        <v>26</v>
      </c>
      <c r="F90" s="6">
        <v>796</v>
      </c>
      <c r="G90" s="6" t="s">
        <v>138</v>
      </c>
      <c r="H90" s="13">
        <v>257</v>
      </c>
      <c r="I90" s="6">
        <v>10401000000</v>
      </c>
      <c r="J90" s="6" t="s">
        <v>36</v>
      </c>
      <c r="K90" s="11">
        <f>1654334.53</f>
        <v>1654334.53</v>
      </c>
      <c r="L90" s="9" t="s">
        <v>99</v>
      </c>
      <c r="M90" s="9" t="s">
        <v>84</v>
      </c>
      <c r="N90" s="6" t="s">
        <v>28</v>
      </c>
      <c r="O90" s="47" t="s">
        <v>50</v>
      </c>
    </row>
    <row r="91" spans="1:15" s="10" customFormat="1" ht="60">
      <c r="A91" s="46">
        <v>73</v>
      </c>
      <c r="B91" s="9" t="s">
        <v>247</v>
      </c>
      <c r="C91" s="6">
        <v>3430000</v>
      </c>
      <c r="D91" s="7" t="s">
        <v>245</v>
      </c>
      <c r="E91" s="7" t="s">
        <v>26</v>
      </c>
      <c r="F91" s="6">
        <v>796</v>
      </c>
      <c r="G91" s="6" t="s">
        <v>138</v>
      </c>
      <c r="H91" s="13">
        <v>1202</v>
      </c>
      <c r="I91" s="6">
        <v>10401000000</v>
      </c>
      <c r="J91" s="6" t="s">
        <v>36</v>
      </c>
      <c r="K91" s="11">
        <f>3600+28460+2240+2201075+89700</f>
        <v>2325075</v>
      </c>
      <c r="L91" s="9" t="s">
        <v>244</v>
      </c>
      <c r="M91" s="9" t="s">
        <v>61</v>
      </c>
      <c r="N91" s="6" t="s">
        <v>28</v>
      </c>
      <c r="O91" s="47" t="s">
        <v>50</v>
      </c>
    </row>
    <row r="92" spans="1:15" s="10" customFormat="1" ht="60">
      <c r="A92" s="46">
        <v>74</v>
      </c>
      <c r="B92" s="9" t="s">
        <v>247</v>
      </c>
      <c r="C92" s="6">
        <v>3430000</v>
      </c>
      <c r="D92" s="7" t="s">
        <v>246</v>
      </c>
      <c r="E92" s="7" t="s">
        <v>26</v>
      </c>
      <c r="F92" s="6">
        <v>796</v>
      </c>
      <c r="G92" s="6" t="s">
        <v>138</v>
      </c>
      <c r="H92" s="13">
        <v>9245</v>
      </c>
      <c r="I92" s="6">
        <v>10401000000</v>
      </c>
      <c r="J92" s="6" t="s">
        <v>36</v>
      </c>
      <c r="K92" s="30">
        <f>182739.96+3203502.19+380067.5+24525.77+49332.5+70894.18+178600.88+34200</f>
        <v>4123862.98</v>
      </c>
      <c r="L92" s="9" t="s">
        <v>100</v>
      </c>
      <c r="M92" s="9" t="s">
        <v>243</v>
      </c>
      <c r="N92" s="6" t="s">
        <v>28</v>
      </c>
      <c r="O92" s="47" t="s">
        <v>50</v>
      </c>
    </row>
    <row r="93" spans="1:15" s="10" customFormat="1" ht="60">
      <c r="A93" s="46">
        <v>75</v>
      </c>
      <c r="B93" s="9" t="s">
        <v>264</v>
      </c>
      <c r="C93" s="6" t="s">
        <v>265</v>
      </c>
      <c r="D93" s="7" t="s">
        <v>261</v>
      </c>
      <c r="E93" s="7" t="s">
        <v>26</v>
      </c>
      <c r="F93" s="6" t="s">
        <v>263</v>
      </c>
      <c r="G93" s="6" t="s">
        <v>262</v>
      </c>
      <c r="H93" s="13">
        <v>23871.19</v>
      </c>
      <c r="I93" s="6">
        <v>10401000000</v>
      </c>
      <c r="J93" s="6" t="s">
        <v>36</v>
      </c>
      <c r="K93" s="11">
        <v>650449.98</v>
      </c>
      <c r="L93" s="9" t="s">
        <v>62</v>
      </c>
      <c r="M93" s="9" t="s">
        <v>61</v>
      </c>
      <c r="N93" s="6" t="s">
        <v>28</v>
      </c>
      <c r="O93" s="47" t="s">
        <v>29</v>
      </c>
    </row>
    <row r="94" spans="1:15" s="10" customFormat="1" ht="60">
      <c r="A94" s="46">
        <v>76</v>
      </c>
      <c r="B94" s="9" t="s">
        <v>264</v>
      </c>
      <c r="C94" s="6" t="s">
        <v>265</v>
      </c>
      <c r="D94" s="7" t="s">
        <v>267</v>
      </c>
      <c r="E94" s="7" t="s">
        <v>26</v>
      </c>
      <c r="F94" s="6">
        <v>796</v>
      </c>
      <c r="G94" s="6" t="s">
        <v>266</v>
      </c>
      <c r="H94" s="13">
        <v>20</v>
      </c>
      <c r="I94" s="6">
        <v>10401000000</v>
      </c>
      <c r="J94" s="6" t="s">
        <v>36</v>
      </c>
      <c r="K94" s="11">
        <v>957294.71</v>
      </c>
      <c r="L94" s="9" t="s">
        <v>72</v>
      </c>
      <c r="M94" s="9" t="s">
        <v>189</v>
      </c>
      <c r="N94" s="6" t="s">
        <v>28</v>
      </c>
      <c r="O94" s="47" t="s">
        <v>29</v>
      </c>
    </row>
    <row r="95" spans="1:15" s="10" customFormat="1" ht="60">
      <c r="A95" s="46">
        <v>77</v>
      </c>
      <c r="B95" s="9" t="s">
        <v>40</v>
      </c>
      <c r="C95" s="6" t="s">
        <v>259</v>
      </c>
      <c r="D95" s="7" t="s">
        <v>257</v>
      </c>
      <c r="E95" s="7" t="s">
        <v>26</v>
      </c>
      <c r="F95" s="6" t="s">
        <v>200</v>
      </c>
      <c r="G95" s="6" t="s">
        <v>258</v>
      </c>
      <c r="H95" s="13">
        <v>2530.77</v>
      </c>
      <c r="I95" s="6">
        <v>10401000000</v>
      </c>
      <c r="J95" s="6" t="s">
        <v>36</v>
      </c>
      <c r="K95" s="11">
        <v>12282922.76</v>
      </c>
      <c r="L95" s="9" t="s">
        <v>132</v>
      </c>
      <c r="M95" s="9" t="s">
        <v>57</v>
      </c>
      <c r="N95" s="6" t="s">
        <v>28</v>
      </c>
      <c r="O95" s="47" t="s">
        <v>29</v>
      </c>
    </row>
    <row r="96" spans="1:15" s="10" customFormat="1" ht="60">
      <c r="A96" s="46">
        <v>78</v>
      </c>
      <c r="B96" s="9" t="s">
        <v>40</v>
      </c>
      <c r="C96" s="6" t="s">
        <v>259</v>
      </c>
      <c r="D96" s="7" t="s">
        <v>257</v>
      </c>
      <c r="E96" s="7" t="s">
        <v>26</v>
      </c>
      <c r="F96" s="6" t="s">
        <v>200</v>
      </c>
      <c r="G96" s="6" t="s">
        <v>258</v>
      </c>
      <c r="H96" s="13">
        <v>3876.11</v>
      </c>
      <c r="I96" s="6">
        <v>10401000000</v>
      </c>
      <c r="J96" s="6" t="s">
        <v>36</v>
      </c>
      <c r="K96" s="11">
        <v>13934759.890000001</v>
      </c>
      <c r="L96" s="9" t="s">
        <v>260</v>
      </c>
      <c r="M96" s="9" t="s">
        <v>61</v>
      </c>
      <c r="N96" s="6" t="s">
        <v>28</v>
      </c>
      <c r="O96" s="47" t="s">
        <v>50</v>
      </c>
    </row>
    <row r="97" spans="1:15" s="10" customFormat="1" ht="48.6" customHeight="1">
      <c r="A97" s="46">
        <v>79</v>
      </c>
      <c r="B97" s="9" t="s">
        <v>78</v>
      </c>
      <c r="C97" s="22" t="s">
        <v>79</v>
      </c>
      <c r="D97" s="7" t="s">
        <v>77</v>
      </c>
      <c r="E97" s="7" t="s">
        <v>26</v>
      </c>
      <c r="F97" s="6">
        <v>796</v>
      </c>
      <c r="G97" s="6" t="s">
        <v>138</v>
      </c>
      <c r="H97" s="13">
        <v>30</v>
      </c>
      <c r="I97" s="6">
        <v>10401000000</v>
      </c>
      <c r="J97" s="6" t="s">
        <v>36</v>
      </c>
      <c r="K97" s="11">
        <v>31882.48</v>
      </c>
      <c r="L97" s="21" t="s">
        <v>68</v>
      </c>
      <c r="M97" s="9" t="s">
        <v>58</v>
      </c>
      <c r="N97" s="6" t="s">
        <v>28</v>
      </c>
      <c r="O97" s="47" t="s">
        <v>29</v>
      </c>
    </row>
    <row r="98" spans="1:15" s="10" customFormat="1" ht="61.9" customHeight="1">
      <c r="A98" s="46">
        <v>80</v>
      </c>
      <c r="B98" s="9" t="s">
        <v>387</v>
      </c>
      <c r="C98" s="6" t="s">
        <v>386</v>
      </c>
      <c r="D98" s="7" t="s">
        <v>388</v>
      </c>
      <c r="E98" s="7" t="s">
        <v>26</v>
      </c>
      <c r="F98" s="6">
        <v>796</v>
      </c>
      <c r="G98" s="6" t="s">
        <v>138</v>
      </c>
      <c r="H98" s="13">
        <v>10240</v>
      </c>
      <c r="I98" s="6">
        <v>10401000000</v>
      </c>
      <c r="J98" s="6" t="s">
        <v>36</v>
      </c>
      <c r="K98" s="11">
        <v>133660</v>
      </c>
      <c r="L98" s="21" t="s">
        <v>389</v>
      </c>
      <c r="M98" s="9" t="s">
        <v>100</v>
      </c>
      <c r="N98" s="6" t="s">
        <v>28</v>
      </c>
      <c r="O98" s="47" t="s">
        <v>29</v>
      </c>
    </row>
    <row r="99" spans="1:15" s="10" customFormat="1" ht="61.9" customHeight="1">
      <c r="A99" s="46">
        <v>81</v>
      </c>
      <c r="B99" s="9" t="s">
        <v>42</v>
      </c>
      <c r="C99" s="22" t="s">
        <v>43</v>
      </c>
      <c r="D99" s="7" t="s">
        <v>268</v>
      </c>
      <c r="E99" s="7" t="s">
        <v>26</v>
      </c>
      <c r="F99" s="6" t="s">
        <v>41</v>
      </c>
      <c r="G99" s="6" t="s">
        <v>323</v>
      </c>
      <c r="H99" s="13">
        <v>29009</v>
      </c>
      <c r="I99" s="6">
        <v>10401000000</v>
      </c>
      <c r="J99" s="6" t="s">
        <v>36</v>
      </c>
      <c r="K99" s="11">
        <v>845089.17</v>
      </c>
      <c r="L99" s="21" t="s">
        <v>67</v>
      </c>
      <c r="M99" s="9" t="s">
        <v>58</v>
      </c>
      <c r="N99" s="6" t="s">
        <v>28</v>
      </c>
      <c r="O99" s="47" t="s">
        <v>29</v>
      </c>
    </row>
    <row r="100" spans="1:15" s="10" customFormat="1" ht="61.9" customHeight="1">
      <c r="A100" s="46">
        <v>82</v>
      </c>
      <c r="B100" s="9" t="s">
        <v>42</v>
      </c>
      <c r="C100" s="22" t="s">
        <v>43</v>
      </c>
      <c r="D100" s="7" t="s">
        <v>269</v>
      </c>
      <c r="E100" s="7" t="s">
        <v>26</v>
      </c>
      <c r="F100" s="6">
        <v>796</v>
      </c>
      <c r="G100" s="6" t="s">
        <v>138</v>
      </c>
      <c r="H100" s="13">
        <v>107</v>
      </c>
      <c r="I100" s="6">
        <v>10401000000</v>
      </c>
      <c r="J100" s="6" t="s">
        <v>36</v>
      </c>
      <c r="K100" s="11">
        <v>325303.99</v>
      </c>
      <c r="L100" s="21" t="s">
        <v>68</v>
      </c>
      <c r="M100" s="9" t="s">
        <v>58</v>
      </c>
      <c r="N100" s="6" t="s">
        <v>28</v>
      </c>
      <c r="O100" s="47" t="s">
        <v>29</v>
      </c>
    </row>
    <row r="101" spans="1:15" s="10" customFormat="1" ht="48.6" customHeight="1">
      <c r="A101" s="46">
        <v>83</v>
      </c>
      <c r="B101" s="9" t="s">
        <v>75</v>
      </c>
      <c r="C101" s="22">
        <v>2930270</v>
      </c>
      <c r="D101" s="7" t="s">
        <v>270</v>
      </c>
      <c r="E101" s="7" t="s">
        <v>26</v>
      </c>
      <c r="F101" s="6">
        <v>796</v>
      </c>
      <c r="G101" s="6" t="s">
        <v>138</v>
      </c>
      <c r="H101" s="13">
        <v>7</v>
      </c>
      <c r="I101" s="6">
        <v>10401000000</v>
      </c>
      <c r="J101" s="6" t="s">
        <v>36</v>
      </c>
      <c r="K101" s="31">
        <v>175245.76</v>
      </c>
      <c r="L101" s="21" t="s">
        <v>68</v>
      </c>
      <c r="M101" s="9" t="s">
        <v>58</v>
      </c>
      <c r="N101" s="6" t="s">
        <v>28</v>
      </c>
      <c r="O101" s="47" t="s">
        <v>29</v>
      </c>
    </row>
    <row r="102" spans="1:15" s="10" customFormat="1" ht="60">
      <c r="A102" s="46">
        <v>84</v>
      </c>
      <c r="B102" s="9" t="s">
        <v>44</v>
      </c>
      <c r="C102" s="6">
        <v>2103000</v>
      </c>
      <c r="D102" s="7" t="s">
        <v>378</v>
      </c>
      <c r="E102" s="7" t="s">
        <v>26</v>
      </c>
      <c r="F102" s="6">
        <v>796</v>
      </c>
      <c r="G102" s="6" t="s">
        <v>138</v>
      </c>
      <c r="H102" s="13">
        <v>37610</v>
      </c>
      <c r="I102" s="6">
        <v>10401000000</v>
      </c>
      <c r="J102" s="6" t="s">
        <v>36</v>
      </c>
      <c r="K102" s="31">
        <v>1254316.29</v>
      </c>
      <c r="L102" s="9" t="s">
        <v>60</v>
      </c>
      <c r="M102" s="9" t="s">
        <v>61</v>
      </c>
      <c r="N102" s="6" t="s">
        <v>28</v>
      </c>
      <c r="O102" s="47" t="s">
        <v>50</v>
      </c>
    </row>
    <row r="103" spans="1:15" s="10" customFormat="1" ht="60">
      <c r="A103" s="46">
        <v>85</v>
      </c>
      <c r="B103" s="9" t="s">
        <v>45</v>
      </c>
      <c r="C103" s="6" t="s">
        <v>46</v>
      </c>
      <c r="D103" s="7" t="s">
        <v>250</v>
      </c>
      <c r="E103" s="7" t="s">
        <v>26</v>
      </c>
      <c r="F103" s="6" t="s">
        <v>82</v>
      </c>
      <c r="G103" s="6" t="s">
        <v>143</v>
      </c>
      <c r="H103" s="13">
        <v>306.74</v>
      </c>
      <c r="I103" s="6">
        <v>10401000000</v>
      </c>
      <c r="J103" s="6" t="s">
        <v>36</v>
      </c>
      <c r="K103" s="11">
        <v>588827.68000000005</v>
      </c>
      <c r="L103" s="9" t="s">
        <v>62</v>
      </c>
      <c r="M103" s="9" t="s">
        <v>58</v>
      </c>
      <c r="N103" s="6" t="s">
        <v>28</v>
      </c>
      <c r="O103" s="47" t="s">
        <v>29</v>
      </c>
    </row>
    <row r="104" spans="1:15" s="10" customFormat="1" ht="60">
      <c r="A104" s="46">
        <v>86</v>
      </c>
      <c r="B104" s="9" t="s">
        <v>45</v>
      </c>
      <c r="C104" s="6">
        <v>2510000</v>
      </c>
      <c r="D104" s="7" t="s">
        <v>252</v>
      </c>
      <c r="E104" s="7" t="s">
        <v>26</v>
      </c>
      <c r="F104" s="6">
        <v>796</v>
      </c>
      <c r="G104" s="6" t="s">
        <v>138</v>
      </c>
      <c r="H104" s="13">
        <v>810</v>
      </c>
      <c r="I104" s="6">
        <v>10401000000</v>
      </c>
      <c r="J104" s="6" t="s">
        <v>36</v>
      </c>
      <c r="K104" s="11">
        <v>5644.83</v>
      </c>
      <c r="L104" s="9" t="s">
        <v>62</v>
      </c>
      <c r="M104" s="9" t="s">
        <v>58</v>
      </c>
      <c r="N104" s="6" t="s">
        <v>28</v>
      </c>
      <c r="O104" s="47" t="s">
        <v>29</v>
      </c>
    </row>
    <row r="105" spans="1:15" s="10" customFormat="1" ht="60">
      <c r="A105" s="46">
        <v>87</v>
      </c>
      <c r="B105" s="9" t="s">
        <v>80</v>
      </c>
      <c r="C105" s="6" t="s">
        <v>81</v>
      </c>
      <c r="D105" s="7" t="s">
        <v>248</v>
      </c>
      <c r="E105" s="7" t="s">
        <v>26</v>
      </c>
      <c r="F105" s="6">
        <v>796</v>
      </c>
      <c r="G105" s="6" t="s">
        <v>138</v>
      </c>
      <c r="H105" s="13">
        <v>845</v>
      </c>
      <c r="I105" s="6">
        <v>10401000000</v>
      </c>
      <c r="J105" s="6" t="s">
        <v>36</v>
      </c>
      <c r="K105" s="11">
        <v>63912.4</v>
      </c>
      <c r="L105" s="9" t="s">
        <v>51</v>
      </c>
      <c r="M105" s="9" t="s">
        <v>57</v>
      </c>
      <c r="N105" s="6" t="s">
        <v>28</v>
      </c>
      <c r="O105" s="47" t="s">
        <v>29</v>
      </c>
    </row>
    <row r="106" spans="1:15" s="10" customFormat="1" ht="60">
      <c r="A106" s="46">
        <v>88</v>
      </c>
      <c r="B106" s="9" t="s">
        <v>80</v>
      </c>
      <c r="C106" s="6" t="s">
        <v>81</v>
      </c>
      <c r="D106" s="7" t="s">
        <v>249</v>
      </c>
      <c r="E106" s="7" t="s">
        <v>26</v>
      </c>
      <c r="F106" s="6" t="s">
        <v>82</v>
      </c>
      <c r="G106" s="6" t="s">
        <v>143</v>
      </c>
      <c r="H106" s="13">
        <v>1718.08</v>
      </c>
      <c r="I106" s="6">
        <v>10401000000</v>
      </c>
      <c r="J106" s="6" t="s">
        <v>36</v>
      </c>
      <c r="K106" s="11">
        <v>606945.21</v>
      </c>
      <c r="L106" s="9" t="s">
        <v>51</v>
      </c>
      <c r="M106" s="9" t="s">
        <v>57</v>
      </c>
      <c r="N106" s="6" t="s">
        <v>28</v>
      </c>
      <c r="O106" s="47" t="s">
        <v>29</v>
      </c>
    </row>
    <row r="107" spans="1:15" s="10" customFormat="1" ht="60">
      <c r="A107" s="46">
        <v>89</v>
      </c>
      <c r="B107" s="9" t="s">
        <v>45</v>
      </c>
      <c r="C107" s="6">
        <v>2510000</v>
      </c>
      <c r="D107" s="7" t="s">
        <v>253</v>
      </c>
      <c r="E107" s="7" t="s">
        <v>26</v>
      </c>
      <c r="F107" s="6">
        <v>796</v>
      </c>
      <c r="G107" s="6" t="s">
        <v>138</v>
      </c>
      <c r="H107" s="13">
        <v>60</v>
      </c>
      <c r="I107" s="6">
        <v>10401000000</v>
      </c>
      <c r="J107" s="6" t="s">
        <v>36</v>
      </c>
      <c r="K107" s="11">
        <v>1678.92</v>
      </c>
      <c r="L107" s="9" t="s">
        <v>62</v>
      </c>
      <c r="M107" s="9" t="s">
        <v>58</v>
      </c>
      <c r="N107" s="6" t="s">
        <v>28</v>
      </c>
      <c r="O107" s="47" t="s">
        <v>29</v>
      </c>
    </row>
    <row r="108" spans="1:15" s="10" customFormat="1" ht="60">
      <c r="A108" s="46">
        <v>90</v>
      </c>
      <c r="B108" s="9" t="s">
        <v>83</v>
      </c>
      <c r="C108" s="6">
        <v>2699420</v>
      </c>
      <c r="D108" s="7" t="s">
        <v>254</v>
      </c>
      <c r="E108" s="7" t="s">
        <v>26</v>
      </c>
      <c r="F108" s="6">
        <v>166</v>
      </c>
      <c r="G108" s="6" t="s">
        <v>262</v>
      </c>
      <c r="H108" s="13">
        <v>4650.3999999999996</v>
      </c>
      <c r="I108" s="6">
        <v>10401000000</v>
      </c>
      <c r="J108" s="6" t="s">
        <v>36</v>
      </c>
      <c r="K108" s="11">
        <v>521325.38</v>
      </c>
      <c r="L108" s="9" t="s">
        <v>73</v>
      </c>
      <c r="M108" s="9" t="s">
        <v>57</v>
      </c>
      <c r="N108" s="6" t="s">
        <v>28</v>
      </c>
      <c r="O108" s="47" t="s">
        <v>29</v>
      </c>
    </row>
    <row r="109" spans="1:15" s="10" customFormat="1" ht="60">
      <c r="A109" s="46">
        <v>91</v>
      </c>
      <c r="B109" s="9" t="s">
        <v>83</v>
      </c>
      <c r="C109" s="6">
        <v>2699412</v>
      </c>
      <c r="D109" s="7" t="s">
        <v>255</v>
      </c>
      <c r="E109" s="7" t="s">
        <v>26</v>
      </c>
      <c r="F109" s="6">
        <v>166</v>
      </c>
      <c r="G109" s="6" t="s">
        <v>65</v>
      </c>
      <c r="H109" s="13">
        <v>2672.88</v>
      </c>
      <c r="I109" s="6">
        <v>10401000000</v>
      </c>
      <c r="J109" s="6" t="s">
        <v>36</v>
      </c>
      <c r="K109" s="11">
        <v>665684.68999999994</v>
      </c>
      <c r="L109" s="9" t="s">
        <v>62</v>
      </c>
      <c r="M109" s="9" t="s">
        <v>58</v>
      </c>
      <c r="N109" s="6" t="s">
        <v>28</v>
      </c>
      <c r="O109" s="47" t="s">
        <v>29</v>
      </c>
    </row>
    <row r="110" spans="1:15" s="10" customFormat="1" ht="60">
      <c r="A110" s="46">
        <v>92</v>
      </c>
      <c r="B110" s="9" t="s">
        <v>83</v>
      </c>
      <c r="C110" s="6">
        <v>2521230</v>
      </c>
      <c r="D110" s="7" t="s">
        <v>256</v>
      </c>
      <c r="E110" s="7" t="s">
        <v>26</v>
      </c>
      <c r="F110" s="6" t="s">
        <v>85</v>
      </c>
      <c r="G110" s="6" t="s">
        <v>86</v>
      </c>
      <c r="H110" s="13">
        <v>202.67</v>
      </c>
      <c r="I110" s="6">
        <v>10401000000</v>
      </c>
      <c r="J110" s="6" t="s">
        <v>36</v>
      </c>
      <c r="K110" s="11">
        <f>218763.31-22242.89</f>
        <v>196520.41999999998</v>
      </c>
      <c r="L110" s="9" t="s">
        <v>62</v>
      </c>
      <c r="M110" s="9" t="s">
        <v>58</v>
      </c>
      <c r="N110" s="6" t="s">
        <v>28</v>
      </c>
      <c r="O110" s="47" t="s">
        <v>29</v>
      </c>
    </row>
    <row r="111" spans="1:15" s="10" customFormat="1" ht="60">
      <c r="A111" s="46">
        <v>93</v>
      </c>
      <c r="B111" s="9" t="s">
        <v>83</v>
      </c>
      <c r="C111" s="6">
        <v>2519410</v>
      </c>
      <c r="D111" s="7" t="s">
        <v>251</v>
      </c>
      <c r="E111" s="7" t="s">
        <v>26</v>
      </c>
      <c r="F111" s="6">
        <v>796</v>
      </c>
      <c r="G111" s="6" t="s">
        <v>138</v>
      </c>
      <c r="H111" s="13">
        <v>1830</v>
      </c>
      <c r="I111" s="6">
        <v>10401000000</v>
      </c>
      <c r="J111" s="6" t="s">
        <v>36</v>
      </c>
      <c r="K111" s="28">
        <v>82072.06</v>
      </c>
      <c r="L111" s="9" t="s">
        <v>63</v>
      </c>
      <c r="M111" s="9" t="s">
        <v>84</v>
      </c>
      <c r="N111" s="6" t="s">
        <v>28</v>
      </c>
      <c r="O111" s="47" t="s">
        <v>29</v>
      </c>
    </row>
    <row r="112" spans="1:15" s="10" customFormat="1" ht="60" hidden="1">
      <c r="A112" s="46">
        <v>94</v>
      </c>
      <c r="B112" s="9" t="s">
        <v>89</v>
      </c>
      <c r="C112" s="6">
        <v>2424830</v>
      </c>
      <c r="D112" s="7" t="s">
        <v>271</v>
      </c>
      <c r="E112" s="7" t="s">
        <v>26</v>
      </c>
      <c r="F112" s="6">
        <v>715</v>
      </c>
      <c r="G112" s="6" t="s">
        <v>87</v>
      </c>
      <c r="H112" s="13">
        <v>1597</v>
      </c>
      <c r="I112" s="6">
        <v>10401000000</v>
      </c>
      <c r="J112" s="6" t="s">
        <v>36</v>
      </c>
      <c r="K112" s="11">
        <v>1143510.9099999999</v>
      </c>
      <c r="L112" s="9" t="s">
        <v>88</v>
      </c>
      <c r="M112" s="9" t="s">
        <v>57</v>
      </c>
      <c r="N112" s="6" t="s">
        <v>28</v>
      </c>
      <c r="O112" s="47" t="s">
        <v>29</v>
      </c>
    </row>
    <row r="113" spans="1:15" s="10" customFormat="1" ht="60" hidden="1">
      <c r="A113" s="46">
        <v>95</v>
      </c>
      <c r="B113" s="9" t="s">
        <v>90</v>
      </c>
      <c r="C113" s="6" t="s">
        <v>91</v>
      </c>
      <c r="D113" s="7" t="s">
        <v>272</v>
      </c>
      <c r="E113" s="7" t="s">
        <v>26</v>
      </c>
      <c r="F113" s="6" t="s">
        <v>95</v>
      </c>
      <c r="G113" s="6" t="s">
        <v>324</v>
      </c>
      <c r="H113" s="13">
        <v>1533</v>
      </c>
      <c r="I113" s="6">
        <v>10401000000</v>
      </c>
      <c r="J113" s="6" t="s">
        <v>36</v>
      </c>
      <c r="K113" s="11">
        <v>727767.11</v>
      </c>
      <c r="L113" s="9" t="s">
        <v>88</v>
      </c>
      <c r="M113" s="9" t="s">
        <v>57</v>
      </c>
      <c r="N113" s="6" t="s">
        <v>28</v>
      </c>
      <c r="O113" s="47" t="s">
        <v>29</v>
      </c>
    </row>
    <row r="114" spans="1:15" s="10" customFormat="1" ht="60" hidden="1">
      <c r="A114" s="46">
        <v>96</v>
      </c>
      <c r="B114" s="9" t="s">
        <v>93</v>
      </c>
      <c r="C114" s="6">
        <v>2519883</v>
      </c>
      <c r="D114" s="7" t="s">
        <v>276</v>
      </c>
      <c r="E114" s="7" t="s">
        <v>26</v>
      </c>
      <c r="F114" s="6">
        <v>796</v>
      </c>
      <c r="G114" s="6" t="s">
        <v>138</v>
      </c>
      <c r="H114" s="13">
        <v>12651</v>
      </c>
      <c r="I114" s="6">
        <v>10401000000</v>
      </c>
      <c r="J114" s="6" t="s">
        <v>36</v>
      </c>
      <c r="K114" s="11">
        <v>830668.15</v>
      </c>
      <c r="L114" s="9" t="s">
        <v>88</v>
      </c>
      <c r="M114" s="9" t="s">
        <v>57</v>
      </c>
      <c r="N114" s="6" t="s">
        <v>28</v>
      </c>
      <c r="O114" s="47" t="s">
        <v>29</v>
      </c>
    </row>
    <row r="115" spans="1:15" s="10" customFormat="1" ht="60" hidden="1">
      <c r="A115" s="46">
        <v>97</v>
      </c>
      <c r="B115" s="9" t="s">
        <v>94</v>
      </c>
      <c r="C115" s="6">
        <v>1520117</v>
      </c>
      <c r="D115" s="7" t="s">
        <v>274</v>
      </c>
      <c r="E115" s="7" t="s">
        <v>26</v>
      </c>
      <c r="F115" s="6">
        <v>796</v>
      </c>
      <c r="G115" s="6" t="s">
        <v>138</v>
      </c>
      <c r="H115" s="13">
        <v>54280</v>
      </c>
      <c r="I115" s="6">
        <v>10401000000</v>
      </c>
      <c r="J115" s="6" t="s">
        <v>36</v>
      </c>
      <c r="K115" s="11">
        <v>1051444.55</v>
      </c>
      <c r="L115" s="9" t="s">
        <v>70</v>
      </c>
      <c r="M115" s="9" t="s">
        <v>61</v>
      </c>
      <c r="N115" s="6" t="s">
        <v>28</v>
      </c>
      <c r="O115" s="47" t="s">
        <v>29</v>
      </c>
    </row>
    <row r="116" spans="1:15" s="10" customFormat="1" ht="60" hidden="1">
      <c r="A116" s="46">
        <v>98</v>
      </c>
      <c r="B116" s="9" t="s">
        <v>89</v>
      </c>
      <c r="C116" s="6">
        <v>2424830</v>
      </c>
      <c r="D116" s="7" t="s">
        <v>271</v>
      </c>
      <c r="E116" s="7" t="s">
        <v>26</v>
      </c>
      <c r="F116" s="6">
        <v>715</v>
      </c>
      <c r="G116" s="6" t="s">
        <v>87</v>
      </c>
      <c r="H116" s="13">
        <v>720</v>
      </c>
      <c r="I116" s="6">
        <v>10401000000</v>
      </c>
      <c r="J116" s="6" t="s">
        <v>36</v>
      </c>
      <c r="K116" s="11">
        <v>274792.46000000002</v>
      </c>
      <c r="L116" s="9" t="s">
        <v>63</v>
      </c>
      <c r="M116" s="9" t="s">
        <v>61</v>
      </c>
      <c r="N116" s="6" t="s">
        <v>28</v>
      </c>
      <c r="O116" s="47" t="s">
        <v>50</v>
      </c>
    </row>
    <row r="117" spans="1:15" s="10" customFormat="1" ht="60" hidden="1">
      <c r="A117" s="46">
        <v>99</v>
      </c>
      <c r="B117" s="9" t="s">
        <v>90</v>
      </c>
      <c r="C117" s="6" t="s">
        <v>91</v>
      </c>
      <c r="D117" s="7" t="s">
        <v>272</v>
      </c>
      <c r="E117" s="7" t="s">
        <v>26</v>
      </c>
      <c r="F117" s="6" t="s">
        <v>96</v>
      </c>
      <c r="G117" s="6" t="s">
        <v>324</v>
      </c>
      <c r="H117" s="13">
        <v>459</v>
      </c>
      <c r="I117" s="6">
        <v>10401000000</v>
      </c>
      <c r="J117" s="6" t="s">
        <v>36</v>
      </c>
      <c r="K117" s="11">
        <v>399939.63</v>
      </c>
      <c r="L117" s="9" t="s">
        <v>63</v>
      </c>
      <c r="M117" s="9" t="s">
        <v>61</v>
      </c>
      <c r="N117" s="6" t="s">
        <v>28</v>
      </c>
      <c r="O117" s="47" t="s">
        <v>50</v>
      </c>
    </row>
    <row r="118" spans="1:15" s="10" customFormat="1" ht="60" hidden="1">
      <c r="A118" s="46">
        <v>100</v>
      </c>
      <c r="B118" s="9" t="s">
        <v>93</v>
      </c>
      <c r="C118" s="6">
        <v>2519883</v>
      </c>
      <c r="D118" s="7" t="s">
        <v>276</v>
      </c>
      <c r="E118" s="7" t="s">
        <v>26</v>
      </c>
      <c r="F118" s="6" t="s">
        <v>92</v>
      </c>
      <c r="G118" s="6" t="s">
        <v>325</v>
      </c>
      <c r="H118" s="13">
        <v>6240</v>
      </c>
      <c r="I118" s="6">
        <v>10401000000</v>
      </c>
      <c r="J118" s="6" t="s">
        <v>36</v>
      </c>
      <c r="K118" s="11">
        <v>260550.22</v>
      </c>
      <c r="L118" s="9" t="s">
        <v>63</v>
      </c>
      <c r="M118" s="9" t="s">
        <v>61</v>
      </c>
      <c r="N118" s="6" t="s">
        <v>28</v>
      </c>
      <c r="O118" s="47" t="s">
        <v>50</v>
      </c>
    </row>
    <row r="119" spans="1:15" s="10" customFormat="1" ht="60" hidden="1">
      <c r="A119" s="46">
        <v>101</v>
      </c>
      <c r="B119" s="9" t="s">
        <v>90</v>
      </c>
      <c r="C119" s="6" t="s">
        <v>91</v>
      </c>
      <c r="D119" s="7" t="s">
        <v>275</v>
      </c>
      <c r="E119" s="7" t="s">
        <v>26</v>
      </c>
      <c r="F119" s="6">
        <v>796</v>
      </c>
      <c r="G119" s="6" t="s">
        <v>138</v>
      </c>
      <c r="H119" s="13">
        <v>15500</v>
      </c>
      <c r="I119" s="6">
        <v>10401000000</v>
      </c>
      <c r="J119" s="6" t="s">
        <v>36</v>
      </c>
      <c r="K119" s="11">
        <v>292800</v>
      </c>
      <c r="L119" s="9" t="s">
        <v>63</v>
      </c>
      <c r="M119" s="9" t="s">
        <v>61</v>
      </c>
      <c r="N119" s="6" t="s">
        <v>28</v>
      </c>
      <c r="O119" s="47" t="s">
        <v>50</v>
      </c>
    </row>
    <row r="120" spans="1:15" s="10" customFormat="1" ht="60" hidden="1">
      <c r="A120" s="46">
        <v>102</v>
      </c>
      <c r="B120" s="9" t="s">
        <v>90</v>
      </c>
      <c r="C120" s="6" t="s">
        <v>91</v>
      </c>
      <c r="D120" s="7" t="s">
        <v>273</v>
      </c>
      <c r="E120" s="7" t="s">
        <v>26</v>
      </c>
      <c r="F120" s="6">
        <v>796</v>
      </c>
      <c r="G120" s="6" t="s">
        <v>138</v>
      </c>
      <c r="H120" s="13">
        <v>1132</v>
      </c>
      <c r="I120" s="6">
        <v>10401000000</v>
      </c>
      <c r="J120" s="6" t="s">
        <v>36</v>
      </c>
      <c r="K120" s="11">
        <v>1603980.95</v>
      </c>
      <c r="L120" s="9" t="s">
        <v>62</v>
      </c>
      <c r="M120" s="9" t="s">
        <v>61</v>
      </c>
      <c r="N120" s="6" t="s">
        <v>28</v>
      </c>
      <c r="O120" s="47" t="s">
        <v>29</v>
      </c>
    </row>
    <row r="121" spans="1:15" s="10" customFormat="1" ht="60" hidden="1">
      <c r="A121" s="46">
        <v>103</v>
      </c>
      <c r="B121" s="9" t="s">
        <v>279</v>
      </c>
      <c r="C121" s="6">
        <v>2520000</v>
      </c>
      <c r="D121" s="7" t="s">
        <v>277</v>
      </c>
      <c r="E121" s="7" t="s">
        <v>26</v>
      </c>
      <c r="F121" s="6" t="s">
        <v>82</v>
      </c>
      <c r="G121" s="6" t="s">
        <v>143</v>
      </c>
      <c r="H121" s="13">
        <v>10423</v>
      </c>
      <c r="I121" s="6">
        <v>10401000000</v>
      </c>
      <c r="J121" s="6" t="s">
        <v>36</v>
      </c>
      <c r="K121" s="11">
        <v>753651.66</v>
      </c>
      <c r="L121" s="9" t="s">
        <v>59</v>
      </c>
      <c r="M121" s="9" t="s">
        <v>58</v>
      </c>
      <c r="N121" s="6" t="s">
        <v>28</v>
      </c>
      <c r="O121" s="47" t="s">
        <v>29</v>
      </c>
    </row>
    <row r="122" spans="1:15" s="10" customFormat="1" ht="60" hidden="1">
      <c r="A122" s="46">
        <v>104</v>
      </c>
      <c r="B122" s="9" t="s">
        <v>280</v>
      </c>
      <c r="C122" s="6" t="s">
        <v>281</v>
      </c>
      <c r="D122" s="7" t="s">
        <v>278</v>
      </c>
      <c r="E122" s="7" t="s">
        <v>26</v>
      </c>
      <c r="F122" s="6">
        <v>796</v>
      </c>
      <c r="G122" s="6" t="s">
        <v>138</v>
      </c>
      <c r="H122" s="13">
        <v>470</v>
      </c>
      <c r="I122" s="6">
        <v>10401000000</v>
      </c>
      <c r="J122" s="6" t="s">
        <v>36</v>
      </c>
      <c r="K122" s="11">
        <v>398816.57</v>
      </c>
      <c r="L122" s="9" t="s">
        <v>72</v>
      </c>
      <c r="M122" s="9" t="s">
        <v>107</v>
      </c>
      <c r="N122" s="6" t="s">
        <v>28</v>
      </c>
      <c r="O122" s="47" t="s">
        <v>50</v>
      </c>
    </row>
    <row r="123" spans="1:15" s="10" customFormat="1" ht="60" hidden="1">
      <c r="A123" s="46">
        <v>105</v>
      </c>
      <c r="B123" s="9" t="s">
        <v>283</v>
      </c>
      <c r="C123" s="6">
        <v>2520000</v>
      </c>
      <c r="D123" s="7" t="s">
        <v>282</v>
      </c>
      <c r="E123" s="7" t="s">
        <v>26</v>
      </c>
      <c r="F123" s="9" t="s">
        <v>227</v>
      </c>
      <c r="G123" s="6" t="s">
        <v>224</v>
      </c>
      <c r="H123" s="13">
        <v>600</v>
      </c>
      <c r="I123" s="6">
        <v>10401000000</v>
      </c>
      <c r="J123" s="6" t="s">
        <v>36</v>
      </c>
      <c r="K123" s="11">
        <v>51786</v>
      </c>
      <c r="L123" s="9" t="s">
        <v>72</v>
      </c>
      <c r="M123" s="9" t="s">
        <v>107</v>
      </c>
      <c r="N123" s="6" t="s">
        <v>28</v>
      </c>
      <c r="O123" s="47" t="s">
        <v>29</v>
      </c>
    </row>
    <row r="124" spans="1:15" s="10" customFormat="1" ht="60">
      <c r="A124" s="46">
        <v>106</v>
      </c>
      <c r="B124" s="9" t="s">
        <v>287</v>
      </c>
      <c r="C124" s="6">
        <v>2715010</v>
      </c>
      <c r="D124" s="7" t="s">
        <v>312</v>
      </c>
      <c r="E124" s="7" t="s">
        <v>26</v>
      </c>
      <c r="F124" s="9" t="s">
        <v>284</v>
      </c>
      <c r="G124" s="6" t="s">
        <v>69</v>
      </c>
      <c r="H124" s="13">
        <v>11676.96</v>
      </c>
      <c r="I124" s="6">
        <v>10401000000</v>
      </c>
      <c r="J124" s="6" t="s">
        <v>36</v>
      </c>
      <c r="K124" s="11">
        <v>3109030.91</v>
      </c>
      <c r="L124" s="9" t="s">
        <v>59</v>
      </c>
      <c r="M124" s="9" t="s">
        <v>58</v>
      </c>
      <c r="N124" s="6" t="s">
        <v>28</v>
      </c>
      <c r="O124" s="47" t="s">
        <v>29</v>
      </c>
    </row>
    <row r="125" spans="1:15" s="10" customFormat="1" ht="60">
      <c r="A125" s="46">
        <v>107</v>
      </c>
      <c r="B125" s="9" t="s">
        <v>287</v>
      </c>
      <c r="C125" s="6">
        <v>2715010</v>
      </c>
      <c r="D125" s="7" t="s">
        <v>293</v>
      </c>
      <c r="E125" s="7" t="s">
        <v>26</v>
      </c>
      <c r="F125" s="9" t="s">
        <v>284</v>
      </c>
      <c r="G125" s="6" t="s">
        <v>69</v>
      </c>
      <c r="H125" s="13">
        <v>123</v>
      </c>
      <c r="I125" s="6">
        <v>10401000000</v>
      </c>
      <c r="J125" s="6" t="s">
        <v>36</v>
      </c>
      <c r="K125" s="11">
        <v>566440.57999999996</v>
      </c>
      <c r="L125" s="9" t="s">
        <v>100</v>
      </c>
      <c r="M125" s="9" t="s">
        <v>58</v>
      </c>
      <c r="N125" s="6" t="s">
        <v>28</v>
      </c>
      <c r="O125" s="47" t="s">
        <v>29</v>
      </c>
    </row>
    <row r="126" spans="1:15" s="10" customFormat="1" ht="60">
      <c r="A126" s="46">
        <v>108</v>
      </c>
      <c r="B126" s="9" t="s">
        <v>287</v>
      </c>
      <c r="C126" s="6">
        <v>2715010</v>
      </c>
      <c r="D126" s="7" t="s">
        <v>300</v>
      </c>
      <c r="E126" s="7" t="s">
        <v>26</v>
      </c>
      <c r="F126" s="9" t="s">
        <v>284</v>
      </c>
      <c r="G126" s="6" t="s">
        <v>69</v>
      </c>
      <c r="H126" s="13">
        <v>250</v>
      </c>
      <c r="I126" s="6">
        <v>10401000000</v>
      </c>
      <c r="J126" s="6" t="s">
        <v>36</v>
      </c>
      <c r="K126" s="11">
        <v>587500</v>
      </c>
      <c r="L126" s="9" t="s">
        <v>285</v>
      </c>
      <c r="M126" s="9" t="s">
        <v>73</v>
      </c>
      <c r="N126" s="6" t="s">
        <v>28</v>
      </c>
      <c r="O126" s="47" t="s">
        <v>29</v>
      </c>
    </row>
    <row r="127" spans="1:15" s="10" customFormat="1" ht="60">
      <c r="A127" s="46">
        <v>109</v>
      </c>
      <c r="B127" s="9" t="s">
        <v>287</v>
      </c>
      <c r="C127" s="6">
        <v>2715010</v>
      </c>
      <c r="D127" s="7" t="s">
        <v>301</v>
      </c>
      <c r="E127" s="7" t="s">
        <v>26</v>
      </c>
      <c r="F127" s="9" t="s">
        <v>284</v>
      </c>
      <c r="G127" s="6" t="s">
        <v>69</v>
      </c>
      <c r="H127" s="13">
        <v>1846</v>
      </c>
      <c r="I127" s="6">
        <v>10401000000</v>
      </c>
      <c r="J127" s="6" t="s">
        <v>36</v>
      </c>
      <c r="K127" s="11">
        <v>360700.92</v>
      </c>
      <c r="L127" s="9" t="s">
        <v>72</v>
      </c>
      <c r="M127" s="9" t="s">
        <v>107</v>
      </c>
      <c r="N127" s="6" t="s">
        <v>28</v>
      </c>
      <c r="O127" s="47" t="s">
        <v>29</v>
      </c>
    </row>
    <row r="128" spans="1:15" s="10" customFormat="1" ht="60">
      <c r="A128" s="46">
        <v>110</v>
      </c>
      <c r="B128" s="9" t="s">
        <v>307</v>
      </c>
      <c r="C128" s="6" t="s">
        <v>306</v>
      </c>
      <c r="D128" s="7" t="s">
        <v>308</v>
      </c>
      <c r="E128" s="7" t="s">
        <v>26</v>
      </c>
      <c r="F128" s="9" t="s">
        <v>310</v>
      </c>
      <c r="G128" s="6" t="s">
        <v>309</v>
      </c>
      <c r="H128" s="13">
        <v>2073</v>
      </c>
      <c r="I128" s="6">
        <v>10401000000</v>
      </c>
      <c r="J128" s="6" t="s">
        <v>36</v>
      </c>
      <c r="K128" s="11">
        <f>115498.21+194203.46+107.02</f>
        <v>309808.69</v>
      </c>
      <c r="L128" s="9" t="s">
        <v>107</v>
      </c>
      <c r="M128" s="9" t="s">
        <v>196</v>
      </c>
      <c r="N128" s="6" t="s">
        <v>28</v>
      </c>
      <c r="O128" s="47" t="s">
        <v>29</v>
      </c>
    </row>
    <row r="129" spans="1:15" s="10" customFormat="1" ht="60">
      <c r="A129" s="46">
        <v>111</v>
      </c>
      <c r="B129" s="9" t="s">
        <v>287</v>
      </c>
      <c r="C129" s="9" t="s">
        <v>288</v>
      </c>
      <c r="D129" s="7" t="s">
        <v>302</v>
      </c>
      <c r="E129" s="7" t="s">
        <v>26</v>
      </c>
      <c r="F129" s="9" t="s">
        <v>286</v>
      </c>
      <c r="G129" s="6" t="s">
        <v>113</v>
      </c>
      <c r="H129" s="13">
        <v>2470</v>
      </c>
      <c r="I129" s="6">
        <v>10401000000</v>
      </c>
      <c r="J129" s="6" t="s">
        <v>36</v>
      </c>
      <c r="K129" s="11">
        <v>2679012.11</v>
      </c>
      <c r="L129" s="9" t="s">
        <v>285</v>
      </c>
      <c r="M129" s="9" t="s">
        <v>63</v>
      </c>
      <c r="N129" s="6" t="s">
        <v>28</v>
      </c>
      <c r="O129" s="47" t="s">
        <v>29</v>
      </c>
    </row>
    <row r="130" spans="1:15" s="10" customFormat="1" ht="60">
      <c r="A130" s="46">
        <v>112</v>
      </c>
      <c r="B130" s="9" t="s">
        <v>294</v>
      </c>
      <c r="C130" s="6">
        <v>2716020</v>
      </c>
      <c r="D130" s="7" t="s">
        <v>292</v>
      </c>
      <c r="E130" s="7" t="s">
        <v>26</v>
      </c>
      <c r="F130" s="9" t="s">
        <v>139</v>
      </c>
      <c r="G130" s="6" t="s">
        <v>138</v>
      </c>
      <c r="H130" s="13">
        <v>366</v>
      </c>
      <c r="I130" s="6">
        <v>10401000000</v>
      </c>
      <c r="J130" s="6" t="s">
        <v>36</v>
      </c>
      <c r="K130" s="11">
        <v>382844.51</v>
      </c>
      <c r="L130" s="9" t="s">
        <v>244</v>
      </c>
      <c r="M130" s="9" t="s">
        <v>63</v>
      </c>
      <c r="N130" s="6" t="s">
        <v>28</v>
      </c>
      <c r="O130" s="47" t="s">
        <v>29</v>
      </c>
    </row>
    <row r="131" spans="1:15" s="10" customFormat="1" ht="60">
      <c r="A131" s="46">
        <v>113</v>
      </c>
      <c r="B131" s="9" t="s">
        <v>296</v>
      </c>
      <c r="C131" s="6">
        <v>2813143</v>
      </c>
      <c r="D131" s="7" t="s">
        <v>295</v>
      </c>
      <c r="E131" s="7" t="s">
        <v>26</v>
      </c>
      <c r="F131" s="9" t="s">
        <v>139</v>
      </c>
      <c r="G131" s="6" t="s">
        <v>138</v>
      </c>
      <c r="H131" s="13">
        <v>4</v>
      </c>
      <c r="I131" s="6">
        <v>10401000000</v>
      </c>
      <c r="J131" s="6" t="s">
        <v>36</v>
      </c>
      <c r="K131" s="11">
        <v>47196</v>
      </c>
      <c r="L131" s="9" t="s">
        <v>70</v>
      </c>
      <c r="M131" s="9" t="s">
        <v>63</v>
      </c>
      <c r="N131" s="6" t="s">
        <v>28</v>
      </c>
      <c r="O131" s="47" t="s">
        <v>29</v>
      </c>
    </row>
    <row r="132" spans="1:15" s="10" customFormat="1" ht="60">
      <c r="A132" s="46">
        <v>114</v>
      </c>
      <c r="B132" s="9" t="s">
        <v>33</v>
      </c>
      <c r="C132" s="6">
        <v>2917340</v>
      </c>
      <c r="D132" s="7" t="s">
        <v>297</v>
      </c>
      <c r="E132" s="7" t="s">
        <v>26</v>
      </c>
      <c r="F132" s="9" t="s">
        <v>139</v>
      </c>
      <c r="G132" s="6" t="s">
        <v>138</v>
      </c>
      <c r="H132" s="13">
        <v>1239</v>
      </c>
      <c r="I132" s="6">
        <v>10401000000</v>
      </c>
      <c r="J132" s="6" t="s">
        <v>36</v>
      </c>
      <c r="K132" s="11">
        <v>701650.53</v>
      </c>
      <c r="L132" s="9" t="s">
        <v>244</v>
      </c>
      <c r="M132" s="9" t="s">
        <v>57</v>
      </c>
      <c r="N132" s="6" t="s">
        <v>28</v>
      </c>
      <c r="O132" s="47" t="s">
        <v>29</v>
      </c>
    </row>
    <row r="133" spans="1:15" s="10" customFormat="1" ht="60">
      <c r="A133" s="46">
        <v>115</v>
      </c>
      <c r="B133" s="9" t="s">
        <v>296</v>
      </c>
      <c r="C133" s="6" t="s">
        <v>298</v>
      </c>
      <c r="D133" s="7" t="s">
        <v>299</v>
      </c>
      <c r="E133" s="7" t="s">
        <v>26</v>
      </c>
      <c r="F133" s="9" t="s">
        <v>139</v>
      </c>
      <c r="G133" s="6" t="s">
        <v>138</v>
      </c>
      <c r="H133" s="13">
        <v>257</v>
      </c>
      <c r="I133" s="6">
        <v>10401000000</v>
      </c>
      <c r="J133" s="6" t="s">
        <v>36</v>
      </c>
      <c r="K133" s="11">
        <f>36697.44+460669.28+63190.14+1262.22+426922.08</f>
        <v>988741.15999999992</v>
      </c>
      <c r="L133" s="9" t="s">
        <v>57</v>
      </c>
      <c r="M133" s="9" t="s">
        <v>243</v>
      </c>
      <c r="N133" s="6" t="s">
        <v>28</v>
      </c>
      <c r="O133" s="47" t="s">
        <v>29</v>
      </c>
    </row>
    <row r="134" spans="1:15" s="10" customFormat="1" ht="60">
      <c r="A134" s="46">
        <v>116</v>
      </c>
      <c r="B134" s="9" t="s">
        <v>304</v>
      </c>
      <c r="C134" s="6" t="s">
        <v>303</v>
      </c>
      <c r="D134" s="7" t="s">
        <v>311</v>
      </c>
      <c r="E134" s="7" t="s">
        <v>26</v>
      </c>
      <c r="F134" s="9" t="s">
        <v>193</v>
      </c>
      <c r="G134" s="6" t="s">
        <v>305</v>
      </c>
      <c r="H134" s="13">
        <v>61.5</v>
      </c>
      <c r="I134" s="6">
        <v>10401000000</v>
      </c>
      <c r="J134" s="6" t="s">
        <v>36</v>
      </c>
      <c r="K134" s="11">
        <f>363274.8+22242.89+8606.06</f>
        <v>394123.75</v>
      </c>
      <c r="L134" s="9" t="s">
        <v>107</v>
      </c>
      <c r="M134" s="9" t="s">
        <v>196</v>
      </c>
      <c r="N134" s="6" t="s">
        <v>28</v>
      </c>
      <c r="O134" s="47" t="s">
        <v>29</v>
      </c>
    </row>
    <row r="135" spans="1:15" s="10" customFormat="1" ht="60">
      <c r="A135" s="46">
        <v>117</v>
      </c>
      <c r="B135" s="9" t="s">
        <v>314</v>
      </c>
      <c r="C135" s="6" t="s">
        <v>315</v>
      </c>
      <c r="D135" s="7" t="s">
        <v>316</v>
      </c>
      <c r="E135" s="7" t="s">
        <v>26</v>
      </c>
      <c r="F135" s="9" t="s">
        <v>139</v>
      </c>
      <c r="G135" s="6" t="s">
        <v>138</v>
      </c>
      <c r="H135" s="13">
        <v>156</v>
      </c>
      <c r="I135" s="6">
        <v>10401000000</v>
      </c>
      <c r="J135" s="6" t="s">
        <v>36</v>
      </c>
      <c r="K135" s="11">
        <v>765779.04</v>
      </c>
      <c r="L135" s="9" t="s">
        <v>313</v>
      </c>
      <c r="M135" s="9" t="s">
        <v>61</v>
      </c>
      <c r="N135" s="6" t="s">
        <v>28</v>
      </c>
      <c r="O135" s="47" t="s">
        <v>29</v>
      </c>
    </row>
    <row r="136" spans="1:15" s="10" customFormat="1" ht="60">
      <c r="A136" s="46">
        <v>118</v>
      </c>
      <c r="B136" s="9" t="s">
        <v>327</v>
      </c>
      <c r="C136" s="6" t="s">
        <v>328</v>
      </c>
      <c r="D136" s="7" t="s">
        <v>321</v>
      </c>
      <c r="E136" s="7" t="s">
        <v>26</v>
      </c>
      <c r="F136" s="6">
        <v>796</v>
      </c>
      <c r="G136" s="6" t="s">
        <v>138</v>
      </c>
      <c r="H136" s="13">
        <v>85</v>
      </c>
      <c r="I136" s="6">
        <v>10401000000</v>
      </c>
      <c r="J136" s="6" t="s">
        <v>36</v>
      </c>
      <c r="K136" s="32">
        <v>1783925.21</v>
      </c>
      <c r="L136" s="9" t="s">
        <v>51</v>
      </c>
      <c r="M136" s="9" t="s">
        <v>57</v>
      </c>
      <c r="N136" s="6" t="s">
        <v>28</v>
      </c>
      <c r="O136" s="47" t="s">
        <v>50</v>
      </c>
    </row>
    <row r="137" spans="1:15" s="10" customFormat="1" ht="60">
      <c r="A137" s="46">
        <v>119</v>
      </c>
      <c r="B137" s="9" t="s">
        <v>330</v>
      </c>
      <c r="C137" s="6" t="s">
        <v>331</v>
      </c>
      <c r="D137" s="7" t="s">
        <v>329</v>
      </c>
      <c r="E137" s="7" t="s">
        <v>26</v>
      </c>
      <c r="F137" s="6">
        <v>796</v>
      </c>
      <c r="G137" s="6" t="s">
        <v>138</v>
      </c>
      <c r="H137" s="13">
        <v>24</v>
      </c>
      <c r="I137" s="6">
        <v>10401000000</v>
      </c>
      <c r="J137" s="6" t="s">
        <v>36</v>
      </c>
      <c r="K137" s="28">
        <v>183183.3</v>
      </c>
      <c r="L137" s="9" t="s">
        <v>63</v>
      </c>
      <c r="M137" s="9" t="s">
        <v>58</v>
      </c>
      <c r="N137" s="6" t="s">
        <v>28</v>
      </c>
      <c r="O137" s="47" t="s">
        <v>50</v>
      </c>
    </row>
    <row r="138" spans="1:15" s="10" customFormat="1" ht="60">
      <c r="A138" s="46">
        <v>120</v>
      </c>
      <c r="B138" s="9" t="s">
        <v>320</v>
      </c>
      <c r="C138" s="6">
        <v>7260010</v>
      </c>
      <c r="D138" s="7" t="s">
        <v>332</v>
      </c>
      <c r="E138" s="7" t="s">
        <v>26</v>
      </c>
      <c r="F138" s="6">
        <v>796</v>
      </c>
      <c r="G138" s="6" t="s">
        <v>138</v>
      </c>
      <c r="H138" s="13">
        <v>1</v>
      </c>
      <c r="I138" s="6">
        <v>10401000000</v>
      </c>
      <c r="J138" s="6" t="s">
        <v>36</v>
      </c>
      <c r="K138" s="28">
        <v>423000</v>
      </c>
      <c r="L138" s="9" t="s">
        <v>63</v>
      </c>
      <c r="M138" s="9" t="s">
        <v>100</v>
      </c>
      <c r="N138" s="6" t="s">
        <v>289</v>
      </c>
      <c r="O138" s="47" t="s">
        <v>29</v>
      </c>
    </row>
    <row r="139" spans="1:15" s="10" customFormat="1" ht="60">
      <c r="A139" s="46">
        <v>121</v>
      </c>
      <c r="B139" s="9" t="s">
        <v>320</v>
      </c>
      <c r="C139" s="6">
        <v>7260010</v>
      </c>
      <c r="D139" s="7" t="s">
        <v>317</v>
      </c>
      <c r="E139" s="7" t="s">
        <v>26</v>
      </c>
      <c r="F139" s="6">
        <v>796</v>
      </c>
      <c r="G139" s="6" t="s">
        <v>138</v>
      </c>
      <c r="H139" s="13">
        <v>2</v>
      </c>
      <c r="I139" s="6">
        <v>10401000000</v>
      </c>
      <c r="J139" s="6" t="s">
        <v>36</v>
      </c>
      <c r="K139" s="28">
        <v>400000</v>
      </c>
      <c r="L139" s="9" t="s">
        <v>318</v>
      </c>
      <c r="M139" s="9" t="s">
        <v>319</v>
      </c>
      <c r="N139" s="6" t="s">
        <v>28</v>
      </c>
      <c r="O139" s="47" t="s">
        <v>50</v>
      </c>
    </row>
    <row r="140" spans="1:15" s="10" customFormat="1" ht="60">
      <c r="A140" s="46">
        <v>122</v>
      </c>
      <c r="B140" s="9" t="s">
        <v>78</v>
      </c>
      <c r="C140" s="6">
        <v>3020343</v>
      </c>
      <c r="D140" s="7" t="s">
        <v>335</v>
      </c>
      <c r="E140" s="7" t="s">
        <v>26</v>
      </c>
      <c r="F140" s="6">
        <v>796</v>
      </c>
      <c r="G140" s="6" t="s">
        <v>138</v>
      </c>
      <c r="H140" s="13">
        <v>1</v>
      </c>
      <c r="I140" s="6">
        <v>10401000000</v>
      </c>
      <c r="J140" s="6" t="s">
        <v>36</v>
      </c>
      <c r="K140" s="28">
        <v>109000</v>
      </c>
      <c r="L140" s="9" t="s">
        <v>70</v>
      </c>
      <c r="M140" s="9" t="s">
        <v>73</v>
      </c>
      <c r="N140" s="6" t="s">
        <v>28</v>
      </c>
      <c r="O140" s="47" t="s">
        <v>50</v>
      </c>
    </row>
    <row r="141" spans="1:15" s="10" customFormat="1" ht="60">
      <c r="A141" s="46">
        <v>123</v>
      </c>
      <c r="B141" s="9" t="s">
        <v>381</v>
      </c>
      <c r="C141" s="6" t="s">
        <v>380</v>
      </c>
      <c r="D141" s="7" t="s">
        <v>333</v>
      </c>
      <c r="E141" s="7" t="s">
        <v>26</v>
      </c>
      <c r="F141" s="6">
        <v>796</v>
      </c>
      <c r="G141" s="6" t="s">
        <v>138</v>
      </c>
      <c r="H141" s="13">
        <v>3386</v>
      </c>
      <c r="I141" s="6">
        <v>10401000000</v>
      </c>
      <c r="J141" s="6" t="s">
        <v>36</v>
      </c>
      <c r="K141" s="28">
        <v>338872.17</v>
      </c>
      <c r="L141" s="9" t="s">
        <v>70</v>
      </c>
      <c r="M141" s="9" t="s">
        <v>61</v>
      </c>
      <c r="N141" s="6" t="s">
        <v>28</v>
      </c>
      <c r="O141" s="47" t="s">
        <v>50</v>
      </c>
    </row>
    <row r="142" spans="1:15" s="10" customFormat="1" ht="60">
      <c r="A142" s="46">
        <v>124</v>
      </c>
      <c r="B142" s="8" t="s">
        <v>382</v>
      </c>
      <c r="C142" s="49" t="s">
        <v>379</v>
      </c>
      <c r="D142" s="7" t="s">
        <v>334</v>
      </c>
      <c r="E142" s="7" t="s">
        <v>26</v>
      </c>
      <c r="F142" s="6">
        <v>796</v>
      </c>
      <c r="G142" s="6" t="s">
        <v>138</v>
      </c>
      <c r="H142" s="13">
        <v>28</v>
      </c>
      <c r="I142" s="6">
        <v>10401000000</v>
      </c>
      <c r="J142" s="6" t="s">
        <v>36</v>
      </c>
      <c r="K142" s="28">
        <v>572840</v>
      </c>
      <c r="L142" s="9" t="s">
        <v>70</v>
      </c>
      <c r="M142" s="9" t="s">
        <v>61</v>
      </c>
      <c r="N142" s="6" t="s">
        <v>28</v>
      </c>
      <c r="O142" s="47" t="s">
        <v>50</v>
      </c>
    </row>
    <row r="143" spans="1:15" s="10" customFormat="1" ht="62.25" customHeight="1">
      <c r="A143" s="46">
        <v>125</v>
      </c>
      <c r="B143" s="9" t="s">
        <v>356</v>
      </c>
      <c r="C143" s="6" t="s">
        <v>355</v>
      </c>
      <c r="D143" s="7" t="s">
        <v>357</v>
      </c>
      <c r="E143" s="7" t="s">
        <v>26</v>
      </c>
      <c r="F143" s="6">
        <v>796.16600000000005</v>
      </c>
      <c r="G143" s="6" t="s">
        <v>351</v>
      </c>
      <c r="H143" s="13">
        <v>67495.100000000006</v>
      </c>
      <c r="I143" s="6">
        <v>10401000000</v>
      </c>
      <c r="J143" s="6" t="s">
        <v>36</v>
      </c>
      <c r="K143" s="31">
        <v>1066880.56</v>
      </c>
      <c r="L143" s="9" t="s">
        <v>358</v>
      </c>
      <c r="M143" s="9" t="s">
        <v>352</v>
      </c>
      <c r="N143" s="6" t="s">
        <v>28</v>
      </c>
      <c r="O143" s="47"/>
    </row>
    <row r="144" spans="1:15" s="10" customFormat="1" ht="60">
      <c r="A144" s="46">
        <v>126</v>
      </c>
      <c r="B144" s="9" t="s">
        <v>354</v>
      </c>
      <c r="C144" s="6" t="s">
        <v>353</v>
      </c>
      <c r="D144" s="7" t="s">
        <v>350</v>
      </c>
      <c r="E144" s="7" t="s">
        <v>26</v>
      </c>
      <c r="F144" s="6">
        <v>796.16600000000005</v>
      </c>
      <c r="G144" s="6" t="s">
        <v>351</v>
      </c>
      <c r="H144" s="13">
        <v>9361</v>
      </c>
      <c r="I144" s="6">
        <v>10401000000</v>
      </c>
      <c r="J144" s="6" t="s">
        <v>36</v>
      </c>
      <c r="K144" s="31">
        <v>1179192.73</v>
      </c>
      <c r="L144" s="9" t="s">
        <v>346</v>
      </c>
      <c r="M144" s="9" t="s">
        <v>352</v>
      </c>
      <c r="N144" s="6" t="s">
        <v>28</v>
      </c>
      <c r="O144" s="47" t="s">
        <v>29</v>
      </c>
    </row>
    <row r="145" spans="1:15" s="10" customFormat="1" ht="60">
      <c r="A145" s="46">
        <v>127</v>
      </c>
      <c r="B145" s="9" t="s">
        <v>349</v>
      </c>
      <c r="C145" s="6" t="s">
        <v>348</v>
      </c>
      <c r="D145" s="7" t="s">
        <v>345</v>
      </c>
      <c r="E145" s="7" t="s">
        <v>26</v>
      </c>
      <c r="F145" s="6">
        <v>796.00599999999997</v>
      </c>
      <c r="G145" s="6" t="s">
        <v>143</v>
      </c>
      <c r="H145" s="13">
        <v>3514</v>
      </c>
      <c r="I145" s="6">
        <v>10401000000</v>
      </c>
      <c r="J145" s="6" t="s">
        <v>36</v>
      </c>
      <c r="K145" s="31">
        <v>208780.4</v>
      </c>
      <c r="L145" s="9" t="s">
        <v>346</v>
      </c>
      <c r="M145" s="9" t="s">
        <v>347</v>
      </c>
      <c r="N145" s="6" t="s">
        <v>28</v>
      </c>
      <c r="O145" s="47" t="s">
        <v>29</v>
      </c>
    </row>
    <row r="146" spans="1:15" s="10" customFormat="1" ht="62.25" customHeight="1">
      <c r="A146" s="46">
        <v>128</v>
      </c>
      <c r="B146" s="9" t="s">
        <v>364</v>
      </c>
      <c r="C146" s="6" t="s">
        <v>363</v>
      </c>
      <c r="D146" s="7" t="s">
        <v>359</v>
      </c>
      <c r="E146" s="7" t="s">
        <v>26</v>
      </c>
      <c r="F146" s="6" t="s">
        <v>361</v>
      </c>
      <c r="G146" s="6" t="s">
        <v>360</v>
      </c>
      <c r="H146" s="13">
        <v>3517.9</v>
      </c>
      <c r="I146" s="6">
        <v>10401000000</v>
      </c>
      <c r="J146" s="6" t="s">
        <v>36</v>
      </c>
      <c r="K146" s="31">
        <v>101387.93</v>
      </c>
      <c r="L146" s="9" t="s">
        <v>62</v>
      </c>
      <c r="M146" s="9" t="s">
        <v>362</v>
      </c>
      <c r="N146" s="6" t="s">
        <v>28</v>
      </c>
      <c r="O146" s="47"/>
    </row>
    <row r="147" spans="1:15" s="10" customFormat="1" ht="42" customHeight="1">
      <c r="A147" s="46">
        <v>129</v>
      </c>
      <c r="B147" s="9" t="s">
        <v>343</v>
      </c>
      <c r="C147" s="6">
        <v>2710000</v>
      </c>
      <c r="D147" s="7" t="s">
        <v>383</v>
      </c>
      <c r="E147" s="7" t="s">
        <v>26</v>
      </c>
      <c r="F147" s="6" t="s">
        <v>47</v>
      </c>
      <c r="G147" s="6" t="s">
        <v>326</v>
      </c>
      <c r="H147" s="13">
        <v>4732</v>
      </c>
      <c r="I147" s="6">
        <v>10401000000</v>
      </c>
      <c r="J147" s="6" t="s">
        <v>36</v>
      </c>
      <c r="K147" s="31">
        <f>680391.79-426922.08</f>
        <v>253469.71000000002</v>
      </c>
      <c r="L147" s="9" t="s">
        <v>72</v>
      </c>
      <c r="M147" s="9" t="s">
        <v>61</v>
      </c>
      <c r="N147" s="6" t="s">
        <v>28</v>
      </c>
      <c r="O147" s="47" t="s">
        <v>29</v>
      </c>
    </row>
    <row r="148" spans="1:15" s="10" customFormat="1" ht="60">
      <c r="A148" s="46">
        <v>130</v>
      </c>
      <c r="B148" s="9" t="s">
        <v>48</v>
      </c>
      <c r="C148" s="6">
        <v>3310000</v>
      </c>
      <c r="D148" s="7" t="s">
        <v>365</v>
      </c>
      <c r="E148" s="7" t="s">
        <v>26</v>
      </c>
      <c r="F148" s="6">
        <v>796</v>
      </c>
      <c r="G148" s="6" t="s">
        <v>138</v>
      </c>
      <c r="H148" s="13">
        <v>120</v>
      </c>
      <c r="I148" s="6">
        <v>10401000000</v>
      </c>
      <c r="J148" s="6" t="s">
        <v>36</v>
      </c>
      <c r="K148" s="31">
        <v>1242606</v>
      </c>
      <c r="L148" s="9" t="s">
        <v>358</v>
      </c>
      <c r="M148" s="9" t="s">
        <v>63</v>
      </c>
      <c r="N148" s="6" t="s">
        <v>28</v>
      </c>
      <c r="O148" s="47" t="s">
        <v>50</v>
      </c>
    </row>
    <row r="149" spans="1:15" s="10" customFormat="1" ht="60">
      <c r="A149" s="46">
        <v>131</v>
      </c>
      <c r="B149" s="9" t="s">
        <v>48</v>
      </c>
      <c r="C149" s="6">
        <v>3310000</v>
      </c>
      <c r="D149" s="7" t="s">
        <v>368</v>
      </c>
      <c r="E149" s="7" t="s">
        <v>26</v>
      </c>
      <c r="F149" s="6">
        <v>796</v>
      </c>
      <c r="G149" s="6" t="s">
        <v>138</v>
      </c>
      <c r="H149" s="13">
        <v>46</v>
      </c>
      <c r="I149" s="6">
        <v>10401000000</v>
      </c>
      <c r="J149" s="6" t="s">
        <v>36</v>
      </c>
      <c r="K149" s="31">
        <v>132705.85999999999</v>
      </c>
      <c r="L149" s="9" t="s">
        <v>72</v>
      </c>
      <c r="M149" s="9" t="s">
        <v>58</v>
      </c>
      <c r="N149" s="6" t="s">
        <v>28</v>
      </c>
      <c r="O149" s="47" t="s">
        <v>50</v>
      </c>
    </row>
    <row r="150" spans="1:15" s="10" customFormat="1" ht="60">
      <c r="A150" s="46">
        <v>132</v>
      </c>
      <c r="B150" s="9" t="s">
        <v>367</v>
      </c>
      <c r="C150" s="6" t="s">
        <v>366</v>
      </c>
      <c r="D150" s="7" t="s">
        <v>384</v>
      </c>
      <c r="E150" s="7" t="s">
        <v>26</v>
      </c>
      <c r="F150" s="6">
        <v>796</v>
      </c>
      <c r="G150" s="6" t="s">
        <v>138</v>
      </c>
      <c r="H150" s="13">
        <v>3536</v>
      </c>
      <c r="I150" s="6">
        <v>10401000000</v>
      </c>
      <c r="J150" s="6" t="s">
        <v>36</v>
      </c>
      <c r="K150" s="31">
        <v>4145658.99</v>
      </c>
      <c r="L150" s="9" t="s">
        <v>71</v>
      </c>
      <c r="M150" s="9" t="s">
        <v>59</v>
      </c>
      <c r="N150" s="6" t="s">
        <v>28</v>
      </c>
      <c r="O150" s="47" t="s">
        <v>50</v>
      </c>
    </row>
    <row r="151" spans="1:15" s="10" customFormat="1" ht="63" customHeight="1">
      <c r="A151" s="46">
        <v>133</v>
      </c>
      <c r="B151" s="9" t="s">
        <v>370</v>
      </c>
      <c r="C151" s="6" t="s">
        <v>369</v>
      </c>
      <c r="D151" s="7" t="s">
        <v>385</v>
      </c>
      <c r="E151" s="7" t="s">
        <v>26</v>
      </c>
      <c r="F151" s="6">
        <v>796</v>
      </c>
      <c r="G151" s="6" t="s">
        <v>138</v>
      </c>
      <c r="H151" s="13">
        <v>45067.07</v>
      </c>
      <c r="I151" s="6">
        <v>10401000000</v>
      </c>
      <c r="J151" s="6" t="s">
        <v>36</v>
      </c>
      <c r="K151" s="31">
        <v>3652719.3</v>
      </c>
      <c r="L151" s="9" t="s">
        <v>62</v>
      </c>
      <c r="M151" s="9" t="s">
        <v>59</v>
      </c>
      <c r="N151" s="6" t="s">
        <v>28</v>
      </c>
      <c r="O151" s="47" t="s">
        <v>29</v>
      </c>
    </row>
    <row r="152" spans="1:15" s="10" customFormat="1" ht="60">
      <c r="A152" s="46">
        <v>134</v>
      </c>
      <c r="B152" s="9" t="s">
        <v>49</v>
      </c>
      <c r="C152" s="6">
        <v>2320000</v>
      </c>
      <c r="D152" s="7" t="s">
        <v>291</v>
      </c>
      <c r="E152" s="7" t="s">
        <v>26</v>
      </c>
      <c r="F152" s="6">
        <v>796.16600000000005</v>
      </c>
      <c r="G152" s="6" t="s">
        <v>64</v>
      </c>
      <c r="H152" s="18">
        <v>314</v>
      </c>
      <c r="I152" s="20">
        <v>10401000000</v>
      </c>
      <c r="J152" s="20" t="s">
        <v>36</v>
      </c>
      <c r="K152" s="23">
        <v>95248.18</v>
      </c>
      <c r="L152" s="9" t="s">
        <v>51</v>
      </c>
      <c r="M152" s="9" t="s">
        <v>61</v>
      </c>
      <c r="N152" s="6" t="s">
        <v>28</v>
      </c>
      <c r="O152" s="47" t="s">
        <v>29</v>
      </c>
    </row>
    <row r="153" spans="1:15" s="10" customFormat="1" ht="60.75" thickBot="1">
      <c r="A153" s="50">
        <v>135</v>
      </c>
      <c r="B153" s="51" t="s">
        <v>49</v>
      </c>
      <c r="C153" s="52">
        <v>2320000</v>
      </c>
      <c r="D153" s="53" t="s">
        <v>290</v>
      </c>
      <c r="E153" s="53" t="s">
        <v>26</v>
      </c>
      <c r="F153" s="52">
        <v>166</v>
      </c>
      <c r="G153" s="52" t="s">
        <v>65</v>
      </c>
      <c r="H153" s="54">
        <v>1552.64</v>
      </c>
      <c r="I153" s="55">
        <v>10401000000</v>
      </c>
      <c r="J153" s="55" t="s">
        <v>36</v>
      </c>
      <c r="K153" s="56">
        <v>123941.18</v>
      </c>
      <c r="L153" s="51" t="s">
        <v>70</v>
      </c>
      <c r="M153" s="51" t="s">
        <v>61</v>
      </c>
      <c r="N153" s="52" t="s">
        <v>289</v>
      </c>
      <c r="O153" s="57" t="s">
        <v>29</v>
      </c>
    </row>
    <row r="154" spans="1:15" s="10" customFormat="1">
      <c r="B154" s="33"/>
      <c r="H154" s="15"/>
    </row>
    <row r="155" spans="1:15" s="10" customFormat="1" ht="18.75">
      <c r="B155" s="33"/>
      <c r="H155" s="15"/>
      <c r="J155" s="58"/>
      <c r="K155" s="99">
        <f>SUM(K19:K154)</f>
        <v>463994481.23000014</v>
      </c>
    </row>
    <row r="156" spans="1:15" s="10" customFormat="1">
      <c r="B156" s="33"/>
      <c r="H156" s="15"/>
    </row>
    <row r="157" spans="1:15" s="10" customFormat="1">
      <c r="B157" s="33"/>
      <c r="H157" s="15"/>
    </row>
    <row r="158" spans="1:15" s="10" customFormat="1">
      <c r="B158" s="33"/>
      <c r="H158" s="15"/>
    </row>
    <row r="159" spans="1:15" s="10" customFormat="1">
      <c r="B159" s="33"/>
      <c r="H159" s="15"/>
    </row>
    <row r="160" spans="1:15" s="10" customFormat="1">
      <c r="B160" s="33"/>
      <c r="H160" s="15"/>
    </row>
    <row r="161" spans="2:8" s="10" customFormat="1">
      <c r="B161" s="33"/>
      <c r="H161" s="15"/>
    </row>
    <row r="162" spans="2:8" s="10" customFormat="1">
      <c r="B162" s="33"/>
      <c r="H162" s="15"/>
    </row>
    <row r="163" spans="2:8" s="10" customFormat="1">
      <c r="B163" s="33"/>
      <c r="H163" s="15"/>
    </row>
    <row r="164" spans="2:8" s="10" customFormat="1">
      <c r="B164" s="33"/>
      <c r="H164" s="15"/>
    </row>
    <row r="165" spans="2:8" s="10" customFormat="1">
      <c r="B165" s="33"/>
      <c r="H165" s="15"/>
    </row>
    <row r="166" spans="2:8" s="10" customFormat="1">
      <c r="B166" s="33"/>
      <c r="H166" s="15"/>
    </row>
    <row r="167" spans="2:8" s="10" customFormat="1">
      <c r="B167" s="33"/>
      <c r="H167" s="15"/>
    </row>
    <row r="168" spans="2:8" s="10" customFormat="1">
      <c r="B168" s="33"/>
      <c r="H168" s="15"/>
    </row>
    <row r="169" spans="2:8" s="10" customFormat="1">
      <c r="B169" s="33"/>
      <c r="H169" s="15"/>
    </row>
    <row r="170" spans="2:8" s="10" customFormat="1">
      <c r="B170" s="33"/>
      <c r="H170" s="15"/>
    </row>
    <row r="171" spans="2:8" s="10" customFormat="1">
      <c r="B171" s="33"/>
      <c r="H171" s="15"/>
    </row>
    <row r="172" spans="2:8" s="10" customFormat="1">
      <c r="B172" s="33"/>
      <c r="H172" s="15"/>
    </row>
    <row r="173" spans="2:8" s="10" customFormat="1">
      <c r="B173" s="33"/>
      <c r="H173" s="15"/>
    </row>
    <row r="174" spans="2:8" s="10" customFormat="1">
      <c r="B174" s="33"/>
      <c r="H174" s="15"/>
    </row>
    <row r="175" spans="2:8" s="10" customFormat="1">
      <c r="B175" s="33"/>
      <c r="H175" s="15"/>
    </row>
    <row r="176" spans="2:8" s="10" customFormat="1">
      <c r="B176" s="33"/>
      <c r="H176" s="15"/>
    </row>
    <row r="177" spans="2:8" s="10" customFormat="1">
      <c r="B177" s="33"/>
      <c r="H177" s="15"/>
    </row>
    <row r="178" spans="2:8" s="10" customFormat="1">
      <c r="B178" s="33"/>
      <c r="H178" s="15"/>
    </row>
    <row r="179" spans="2:8" s="10" customFormat="1">
      <c r="B179" s="33"/>
      <c r="H179" s="15"/>
    </row>
    <row r="180" spans="2:8" s="10" customFormat="1">
      <c r="B180" s="33"/>
      <c r="H180" s="15"/>
    </row>
    <row r="181" spans="2:8" s="10" customFormat="1">
      <c r="B181" s="33"/>
      <c r="H181" s="15"/>
    </row>
    <row r="182" spans="2:8" s="10" customFormat="1">
      <c r="B182" s="33"/>
      <c r="H182" s="15"/>
    </row>
    <row r="183" spans="2:8" s="10" customFormat="1">
      <c r="B183" s="33"/>
      <c r="H183" s="15"/>
    </row>
    <row r="184" spans="2:8" s="10" customFormat="1">
      <c r="B184" s="33"/>
      <c r="H184" s="15"/>
    </row>
    <row r="185" spans="2:8" s="10" customFormat="1">
      <c r="B185" s="33"/>
      <c r="H185" s="15"/>
    </row>
    <row r="186" spans="2:8" s="10" customFormat="1">
      <c r="B186" s="33"/>
      <c r="H186" s="15"/>
    </row>
    <row r="187" spans="2:8" s="10" customFormat="1">
      <c r="B187" s="33"/>
      <c r="H187" s="15"/>
    </row>
    <row r="188" spans="2:8" s="10" customFormat="1">
      <c r="B188" s="33"/>
      <c r="H188" s="15"/>
    </row>
    <row r="189" spans="2:8" s="10" customFormat="1">
      <c r="B189" s="33"/>
      <c r="H189" s="15"/>
    </row>
    <row r="190" spans="2:8" s="10" customFormat="1">
      <c r="B190" s="33"/>
      <c r="H190" s="15"/>
    </row>
    <row r="191" spans="2:8" s="10" customFormat="1">
      <c r="B191" s="33"/>
      <c r="H191" s="15"/>
    </row>
    <row r="192" spans="2:8" s="10" customFormat="1">
      <c r="B192" s="33"/>
      <c r="H192" s="15"/>
    </row>
    <row r="193" spans="2:8" s="10" customFormat="1">
      <c r="B193" s="33"/>
      <c r="H193" s="15"/>
    </row>
    <row r="194" spans="2:8" s="10" customFormat="1">
      <c r="B194" s="33"/>
      <c r="H194" s="15"/>
    </row>
    <row r="195" spans="2:8" s="10" customFormat="1">
      <c r="B195" s="33"/>
      <c r="H195" s="15"/>
    </row>
    <row r="196" spans="2:8" s="10" customFormat="1">
      <c r="B196" s="33"/>
      <c r="H196" s="15"/>
    </row>
    <row r="197" spans="2:8" s="10" customFormat="1">
      <c r="B197" s="33"/>
      <c r="H197" s="15"/>
    </row>
    <row r="198" spans="2:8" s="10" customFormat="1">
      <c r="B198" s="33"/>
      <c r="H198" s="15"/>
    </row>
    <row r="199" spans="2:8" s="10" customFormat="1">
      <c r="B199" s="33"/>
      <c r="H199" s="15"/>
    </row>
    <row r="200" spans="2:8" s="10" customFormat="1">
      <c r="B200" s="33"/>
      <c r="H200" s="15"/>
    </row>
    <row r="201" spans="2:8" s="10" customFormat="1">
      <c r="B201" s="33"/>
      <c r="H201" s="15"/>
    </row>
    <row r="202" spans="2:8" s="10" customFormat="1">
      <c r="B202" s="33"/>
      <c r="H202" s="15"/>
    </row>
    <row r="203" spans="2:8" s="10" customFormat="1">
      <c r="B203" s="33"/>
      <c r="H203" s="15"/>
    </row>
    <row r="204" spans="2:8" s="10" customFormat="1">
      <c r="B204" s="33"/>
      <c r="H204" s="15"/>
    </row>
    <row r="205" spans="2:8" s="10" customFormat="1">
      <c r="B205" s="33"/>
      <c r="H205" s="15"/>
    </row>
    <row r="206" spans="2:8" s="10" customFormat="1">
      <c r="B206" s="33"/>
      <c r="H206" s="15"/>
    </row>
    <row r="207" spans="2:8" s="10" customFormat="1">
      <c r="B207" s="33"/>
      <c r="H207" s="15"/>
    </row>
    <row r="208" spans="2:8" s="10" customFormat="1">
      <c r="B208" s="33"/>
      <c r="H208" s="15"/>
    </row>
    <row r="209" spans="2:8" s="10" customFormat="1">
      <c r="B209" s="33"/>
      <c r="H209" s="15"/>
    </row>
    <row r="210" spans="2:8" s="10" customFormat="1">
      <c r="B210" s="33"/>
      <c r="H210" s="15"/>
    </row>
    <row r="211" spans="2:8" s="10" customFormat="1">
      <c r="B211" s="33"/>
      <c r="H211" s="15"/>
    </row>
    <row r="212" spans="2:8" s="10" customFormat="1">
      <c r="B212" s="33"/>
      <c r="H212" s="15"/>
    </row>
    <row r="213" spans="2:8" s="10" customFormat="1">
      <c r="B213" s="33"/>
      <c r="H213" s="15"/>
    </row>
    <row r="214" spans="2:8" s="10" customFormat="1">
      <c r="B214" s="33"/>
      <c r="H214" s="15"/>
    </row>
    <row r="215" spans="2:8" s="10" customFormat="1">
      <c r="B215" s="33"/>
      <c r="H215" s="15"/>
    </row>
    <row r="216" spans="2:8" s="10" customFormat="1">
      <c r="B216" s="33"/>
      <c r="H216" s="15"/>
    </row>
    <row r="217" spans="2:8" s="10" customFormat="1">
      <c r="B217" s="33"/>
      <c r="H217" s="15"/>
    </row>
    <row r="218" spans="2:8" s="10" customFormat="1">
      <c r="B218" s="33"/>
      <c r="H218" s="15"/>
    </row>
    <row r="219" spans="2:8" s="10" customFormat="1">
      <c r="B219" s="33"/>
      <c r="H219" s="15"/>
    </row>
    <row r="220" spans="2:8" s="10" customFormat="1">
      <c r="B220" s="33"/>
      <c r="H220" s="15"/>
    </row>
    <row r="221" spans="2:8" s="10" customFormat="1">
      <c r="B221" s="33"/>
      <c r="H221" s="15"/>
    </row>
    <row r="222" spans="2:8" s="10" customFormat="1">
      <c r="B222" s="33"/>
      <c r="H222" s="15"/>
    </row>
    <row r="223" spans="2:8" s="10" customFormat="1">
      <c r="B223" s="33"/>
      <c r="H223" s="15"/>
    </row>
    <row r="224" spans="2:8" s="10" customFormat="1">
      <c r="B224" s="33"/>
      <c r="H224" s="15"/>
    </row>
    <row r="225" spans="2:8" s="10" customFormat="1">
      <c r="B225" s="33"/>
      <c r="H225" s="15"/>
    </row>
    <row r="226" spans="2:8" s="10" customFormat="1">
      <c r="B226" s="33"/>
      <c r="H226" s="15"/>
    </row>
    <row r="227" spans="2:8" s="10" customFormat="1">
      <c r="B227" s="33"/>
      <c r="H227" s="15"/>
    </row>
    <row r="228" spans="2:8" s="10" customFormat="1">
      <c r="B228" s="33"/>
      <c r="H228" s="15"/>
    </row>
    <row r="229" spans="2:8" s="10" customFormat="1">
      <c r="B229" s="33"/>
      <c r="H229" s="15"/>
    </row>
    <row r="230" spans="2:8" s="10" customFormat="1">
      <c r="B230" s="33"/>
      <c r="H230" s="15"/>
    </row>
    <row r="231" spans="2:8" s="10" customFormat="1">
      <c r="B231" s="33"/>
      <c r="H231" s="15"/>
    </row>
    <row r="232" spans="2:8" s="10" customFormat="1">
      <c r="B232" s="33"/>
      <c r="H232" s="15"/>
    </row>
    <row r="233" spans="2:8" s="10" customFormat="1">
      <c r="B233" s="33"/>
      <c r="H233" s="15"/>
    </row>
    <row r="234" spans="2:8" s="10" customFormat="1">
      <c r="B234" s="33"/>
      <c r="H234" s="15"/>
    </row>
    <row r="235" spans="2:8" s="10" customFormat="1">
      <c r="B235" s="33"/>
      <c r="H235" s="15"/>
    </row>
    <row r="236" spans="2:8" s="10" customFormat="1">
      <c r="B236" s="33"/>
      <c r="H236" s="15"/>
    </row>
    <row r="237" spans="2:8" s="10" customFormat="1">
      <c r="B237" s="33"/>
      <c r="H237" s="15"/>
    </row>
    <row r="238" spans="2:8" s="10" customFormat="1">
      <c r="B238" s="33"/>
      <c r="H238" s="15"/>
    </row>
    <row r="239" spans="2:8" s="10" customFormat="1">
      <c r="B239" s="33"/>
      <c r="H239" s="15"/>
    </row>
    <row r="240" spans="2:8" s="10" customFormat="1">
      <c r="B240" s="33"/>
      <c r="H240" s="15"/>
    </row>
    <row r="241" spans="2:8" s="10" customFormat="1">
      <c r="B241" s="33"/>
      <c r="H241" s="15"/>
    </row>
    <row r="242" spans="2:8" s="10" customFormat="1">
      <c r="B242" s="33"/>
      <c r="H242" s="15"/>
    </row>
    <row r="243" spans="2:8" s="10" customFormat="1">
      <c r="B243" s="33"/>
      <c r="H243" s="15"/>
    </row>
    <row r="244" spans="2:8" s="10" customFormat="1">
      <c r="B244" s="33"/>
      <c r="H244" s="15"/>
    </row>
    <row r="245" spans="2:8" s="10" customFormat="1">
      <c r="B245" s="33"/>
      <c r="H245" s="15"/>
    </row>
    <row r="246" spans="2:8" s="10" customFormat="1">
      <c r="B246" s="33"/>
      <c r="H246" s="15"/>
    </row>
    <row r="247" spans="2:8" s="10" customFormat="1">
      <c r="B247" s="33"/>
      <c r="H247" s="15"/>
    </row>
    <row r="248" spans="2:8" s="10" customFormat="1">
      <c r="B248" s="33"/>
      <c r="H248" s="15"/>
    </row>
    <row r="249" spans="2:8" s="10" customFormat="1">
      <c r="B249" s="33"/>
      <c r="H249" s="15"/>
    </row>
    <row r="250" spans="2:8" s="10" customFormat="1">
      <c r="B250" s="33"/>
      <c r="H250" s="15"/>
    </row>
    <row r="251" spans="2:8" s="10" customFormat="1">
      <c r="B251" s="33"/>
      <c r="H251" s="15"/>
    </row>
    <row r="252" spans="2:8" s="10" customFormat="1">
      <c r="B252" s="33"/>
      <c r="H252" s="15"/>
    </row>
    <row r="253" spans="2:8" s="10" customFormat="1">
      <c r="B253" s="33"/>
      <c r="H253" s="15"/>
    </row>
    <row r="254" spans="2:8" s="10" customFormat="1">
      <c r="B254" s="33"/>
      <c r="H254" s="15"/>
    </row>
    <row r="255" spans="2:8" s="10" customFormat="1">
      <c r="B255" s="33"/>
      <c r="H255" s="15"/>
    </row>
    <row r="256" spans="2:8" s="10" customFormat="1">
      <c r="B256" s="33"/>
      <c r="H256" s="15"/>
    </row>
    <row r="257" spans="2:8" s="10" customFormat="1">
      <c r="B257" s="33"/>
      <c r="H257" s="15"/>
    </row>
    <row r="258" spans="2:8" s="10" customFormat="1">
      <c r="B258" s="33"/>
      <c r="H258" s="15"/>
    </row>
    <row r="259" spans="2:8" s="10" customFormat="1">
      <c r="B259" s="33"/>
      <c r="H259" s="15"/>
    </row>
    <row r="260" spans="2:8" s="10" customFormat="1">
      <c r="B260" s="33"/>
      <c r="H260" s="15"/>
    </row>
    <row r="261" spans="2:8" s="10" customFormat="1">
      <c r="B261" s="33"/>
      <c r="H261" s="15"/>
    </row>
    <row r="262" spans="2:8" s="10" customFormat="1">
      <c r="B262" s="33"/>
      <c r="H262" s="15"/>
    </row>
    <row r="263" spans="2:8" s="10" customFormat="1">
      <c r="B263" s="33"/>
      <c r="H263" s="15"/>
    </row>
    <row r="264" spans="2:8" s="10" customFormat="1">
      <c r="B264" s="33"/>
      <c r="H264" s="15"/>
    </row>
    <row r="265" spans="2:8" s="10" customFormat="1">
      <c r="B265" s="33"/>
      <c r="H265" s="15"/>
    </row>
    <row r="266" spans="2:8" s="10" customFormat="1">
      <c r="B266" s="33"/>
      <c r="H266" s="15"/>
    </row>
    <row r="267" spans="2:8" s="10" customFormat="1">
      <c r="B267" s="33"/>
      <c r="H267" s="15"/>
    </row>
    <row r="268" spans="2:8" s="10" customFormat="1">
      <c r="B268" s="33"/>
      <c r="H268" s="15"/>
    </row>
    <row r="269" spans="2:8" s="10" customFormat="1">
      <c r="B269" s="33"/>
      <c r="H269" s="15"/>
    </row>
    <row r="270" spans="2:8" s="10" customFormat="1">
      <c r="B270" s="33"/>
      <c r="H270" s="15"/>
    </row>
    <row r="271" spans="2:8" s="10" customFormat="1">
      <c r="B271" s="33"/>
      <c r="H271" s="15"/>
    </row>
    <row r="272" spans="2:8" s="10" customFormat="1">
      <c r="B272" s="33"/>
      <c r="H272" s="15"/>
    </row>
    <row r="273" spans="2:8" s="10" customFormat="1">
      <c r="B273" s="33"/>
      <c r="H273" s="15"/>
    </row>
    <row r="274" spans="2:8" s="10" customFormat="1">
      <c r="B274" s="33"/>
      <c r="H274" s="15"/>
    </row>
    <row r="275" spans="2:8" s="10" customFormat="1">
      <c r="B275" s="33"/>
      <c r="H275" s="15"/>
    </row>
    <row r="276" spans="2:8" s="10" customFormat="1">
      <c r="B276" s="33"/>
      <c r="H276" s="15"/>
    </row>
    <row r="277" spans="2:8" s="10" customFormat="1">
      <c r="B277" s="33"/>
      <c r="H277" s="15"/>
    </row>
    <row r="278" spans="2:8" s="10" customFormat="1">
      <c r="B278" s="33"/>
      <c r="H278" s="15"/>
    </row>
    <row r="279" spans="2:8" s="10" customFormat="1">
      <c r="B279" s="33"/>
      <c r="H279" s="15"/>
    </row>
    <row r="280" spans="2:8" s="10" customFormat="1">
      <c r="B280" s="33"/>
      <c r="H280" s="15"/>
    </row>
    <row r="281" spans="2:8" s="10" customFormat="1">
      <c r="B281" s="33"/>
      <c r="H281" s="15"/>
    </row>
    <row r="282" spans="2:8" s="10" customFormat="1">
      <c r="B282" s="33"/>
      <c r="H282" s="15"/>
    </row>
    <row r="283" spans="2:8" s="10" customFormat="1">
      <c r="B283" s="33"/>
      <c r="H283" s="15"/>
    </row>
    <row r="284" spans="2:8" s="10" customFormat="1">
      <c r="B284" s="33"/>
      <c r="H284" s="15"/>
    </row>
    <row r="285" spans="2:8" s="10" customFormat="1">
      <c r="B285" s="33"/>
      <c r="H285" s="15"/>
    </row>
    <row r="286" spans="2:8" s="10" customFormat="1">
      <c r="B286" s="33"/>
      <c r="H286" s="15"/>
    </row>
    <row r="287" spans="2:8" s="10" customFormat="1">
      <c r="B287" s="33"/>
      <c r="H287" s="15"/>
    </row>
    <row r="288" spans="2:8" s="10" customFormat="1">
      <c r="B288" s="33"/>
      <c r="H288" s="15"/>
    </row>
    <row r="289" spans="2:8" s="10" customFormat="1">
      <c r="B289" s="33"/>
      <c r="H289" s="15"/>
    </row>
    <row r="290" spans="2:8" s="10" customFormat="1">
      <c r="B290" s="33"/>
      <c r="H290" s="15"/>
    </row>
    <row r="291" spans="2:8" s="10" customFormat="1">
      <c r="B291" s="33"/>
      <c r="H291" s="15"/>
    </row>
    <row r="292" spans="2:8" s="10" customFormat="1">
      <c r="B292" s="33"/>
      <c r="H292" s="15"/>
    </row>
    <row r="293" spans="2:8" s="10" customFormat="1">
      <c r="B293" s="33"/>
      <c r="H293" s="15"/>
    </row>
    <row r="294" spans="2:8" s="10" customFormat="1">
      <c r="B294" s="33"/>
      <c r="H294" s="15"/>
    </row>
    <row r="295" spans="2:8" s="10" customFormat="1">
      <c r="B295" s="33"/>
      <c r="H295" s="15"/>
    </row>
    <row r="296" spans="2:8" s="10" customFormat="1">
      <c r="B296" s="33"/>
      <c r="H296" s="15"/>
    </row>
    <row r="297" spans="2:8" s="10" customFormat="1">
      <c r="B297" s="33"/>
      <c r="H297" s="15"/>
    </row>
    <row r="298" spans="2:8" s="10" customFormat="1">
      <c r="B298" s="33"/>
      <c r="H298" s="15"/>
    </row>
    <row r="299" spans="2:8" s="10" customFormat="1">
      <c r="B299" s="33"/>
      <c r="H299" s="15"/>
    </row>
    <row r="300" spans="2:8" s="10" customFormat="1">
      <c r="B300" s="33"/>
      <c r="H300" s="15"/>
    </row>
    <row r="301" spans="2:8" s="10" customFormat="1">
      <c r="B301" s="33"/>
      <c r="H301" s="15"/>
    </row>
    <row r="302" spans="2:8" s="10" customFormat="1">
      <c r="B302" s="33"/>
      <c r="H302" s="15"/>
    </row>
    <row r="303" spans="2:8" s="10" customFormat="1">
      <c r="B303" s="33"/>
      <c r="H303" s="15"/>
    </row>
    <row r="304" spans="2:8" s="10" customFormat="1">
      <c r="B304" s="33"/>
      <c r="H304" s="15"/>
    </row>
    <row r="305" spans="2:8" s="10" customFormat="1">
      <c r="B305" s="33"/>
      <c r="H305" s="15"/>
    </row>
    <row r="306" spans="2:8" s="10" customFormat="1">
      <c r="B306" s="33"/>
      <c r="H306" s="15"/>
    </row>
    <row r="307" spans="2:8" s="10" customFormat="1">
      <c r="B307" s="33"/>
      <c r="H307" s="15"/>
    </row>
    <row r="308" spans="2:8" s="10" customFormat="1">
      <c r="B308" s="33"/>
      <c r="H308" s="15"/>
    </row>
    <row r="309" spans="2:8" s="10" customFormat="1">
      <c r="B309" s="33"/>
      <c r="H309" s="15"/>
    </row>
    <row r="310" spans="2:8" s="10" customFormat="1">
      <c r="B310" s="33"/>
      <c r="H310" s="15"/>
    </row>
    <row r="311" spans="2:8" s="10" customFormat="1">
      <c r="B311" s="33"/>
      <c r="H311" s="15"/>
    </row>
    <row r="312" spans="2:8" s="10" customFormat="1">
      <c r="B312" s="33"/>
      <c r="H312" s="15"/>
    </row>
    <row r="313" spans="2:8" s="10" customFormat="1">
      <c r="B313" s="33"/>
      <c r="H313" s="15"/>
    </row>
    <row r="314" spans="2:8" s="10" customFormat="1">
      <c r="B314" s="33"/>
      <c r="H314" s="15"/>
    </row>
    <row r="315" spans="2:8" s="10" customFormat="1">
      <c r="B315" s="33"/>
      <c r="H315" s="15"/>
    </row>
    <row r="316" spans="2:8" s="10" customFormat="1">
      <c r="B316" s="33"/>
      <c r="H316" s="15"/>
    </row>
    <row r="317" spans="2:8" s="10" customFormat="1">
      <c r="B317" s="33"/>
      <c r="H317" s="15"/>
    </row>
    <row r="318" spans="2:8" s="10" customFormat="1">
      <c r="B318" s="33"/>
      <c r="H318" s="15"/>
    </row>
    <row r="319" spans="2:8" s="10" customFormat="1">
      <c r="B319" s="33"/>
      <c r="H319" s="15"/>
    </row>
    <row r="320" spans="2:8" s="10" customFormat="1">
      <c r="B320" s="33"/>
      <c r="H320" s="15"/>
    </row>
    <row r="321" spans="2:8" s="10" customFormat="1">
      <c r="B321" s="33"/>
      <c r="H321" s="15"/>
    </row>
    <row r="322" spans="2:8" s="10" customFormat="1">
      <c r="B322" s="33"/>
      <c r="H322" s="15"/>
    </row>
    <row r="323" spans="2:8" s="10" customFormat="1">
      <c r="B323" s="33"/>
      <c r="H323" s="15"/>
    </row>
    <row r="324" spans="2:8" s="10" customFormat="1">
      <c r="B324" s="33"/>
      <c r="H324" s="15"/>
    </row>
    <row r="325" spans="2:8" s="10" customFormat="1">
      <c r="B325" s="33"/>
      <c r="H325" s="15"/>
    </row>
    <row r="326" spans="2:8" s="10" customFormat="1">
      <c r="B326" s="33"/>
      <c r="H326" s="15"/>
    </row>
    <row r="327" spans="2:8" s="10" customFormat="1">
      <c r="B327" s="33"/>
      <c r="H327" s="15"/>
    </row>
    <row r="328" spans="2:8" s="10" customFormat="1">
      <c r="B328" s="33"/>
      <c r="H328" s="15"/>
    </row>
    <row r="329" spans="2:8" s="10" customFormat="1">
      <c r="B329" s="33"/>
      <c r="H329" s="15"/>
    </row>
    <row r="330" spans="2:8" s="10" customFormat="1">
      <c r="B330" s="33"/>
      <c r="H330" s="15"/>
    </row>
    <row r="331" spans="2:8" s="10" customFormat="1">
      <c r="B331" s="33"/>
      <c r="H331" s="15"/>
    </row>
    <row r="332" spans="2:8" s="10" customFormat="1">
      <c r="B332" s="33"/>
      <c r="H332" s="15"/>
    </row>
    <row r="333" spans="2:8" s="10" customFormat="1">
      <c r="B333" s="33"/>
      <c r="H333" s="15"/>
    </row>
    <row r="334" spans="2:8" s="10" customFormat="1">
      <c r="B334" s="33"/>
      <c r="H334" s="15"/>
    </row>
    <row r="335" spans="2:8" s="10" customFormat="1">
      <c r="B335" s="33"/>
      <c r="H335" s="15"/>
    </row>
    <row r="648" ht="25.5" customHeight="1"/>
  </sheetData>
  <mergeCells count="27">
    <mergeCell ref="E10:J10"/>
    <mergeCell ref="E5:J5"/>
    <mergeCell ref="K16:K17"/>
    <mergeCell ref="A15:A17"/>
    <mergeCell ref="B15:B17"/>
    <mergeCell ref="C15:C17"/>
    <mergeCell ref="E6:J6"/>
    <mergeCell ref="D15:M15"/>
    <mergeCell ref="F16:G16"/>
    <mergeCell ref="I16:J16"/>
    <mergeCell ref="L16:M16"/>
    <mergeCell ref="C1:N1"/>
    <mergeCell ref="N16:N17"/>
    <mergeCell ref="A4:D4"/>
    <mergeCell ref="A5:D5"/>
    <mergeCell ref="A6:D6"/>
    <mergeCell ref="A7:D7"/>
    <mergeCell ref="A8:D8"/>
    <mergeCell ref="A9:D9"/>
    <mergeCell ref="A10:D10"/>
    <mergeCell ref="D16:D17"/>
    <mergeCell ref="E16:E17"/>
    <mergeCell ref="H16:H17"/>
    <mergeCell ref="E4:J4"/>
    <mergeCell ref="E7:J7"/>
    <mergeCell ref="E8:J8"/>
    <mergeCell ref="E9:J9"/>
  </mergeCells>
  <hyperlinks>
    <hyperlink ref="E7" r:id="rId1"/>
  </hyperlinks>
  <pageMargins left="0.35433070866141736" right="0.19685039370078741" top="0.31496062992125984" bottom="0.31" header="0.31496062992125984" footer="0.31496062992125984"/>
  <pageSetup paperSize="9" scale="65" orientation="landscape" horizontalDpi="180" verticalDpi="180" r:id="rId2"/>
  <ignoredErrors>
    <ignoredError sqref="C97 C61 F84 E123:F123 F126:F127 F133 F130 F132" numberStoredAsText="1"/>
    <ignoredError sqref="B58:B59" twoDigitTextYear="1"/>
  </ignoredError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2014-10-15T06:52:34Z</dcterms:modified>
</cp:coreProperties>
</file>