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485" windowHeight="11640"/>
  </bookViews>
  <sheets>
    <sheet name="1" sheetId="1" r:id="rId1"/>
  </sheets>
  <definedNames>
    <definedName name="_xlnm._FilterDatabase" localSheetId="0" hidden="1">'1'!$A$18:$S$56</definedName>
    <definedName name="Z_9AD50D29_63A2_4C87_BE70_6AF179FD9F8E_.wvu.Rows" localSheetId="0" hidden="1">'1'!#REF!,'1'!#REF!,'1'!#REF!,'1'!#REF!,'1'!#REF!,'1'!#REF!</definedName>
    <definedName name="Z_C6FDCD00_FE4F_4FE9_AB98_B45D89A59500_.wvu.Rows" localSheetId="0" hidden="1">'1'!#REF!,'1'!#REF!,'1'!#REF!,'1'!#REF!</definedName>
    <definedName name="_xlnm.Print_Area" localSheetId="0">'1'!$A$1:$S$77</definedName>
  </definedNames>
  <calcPr calcId="125725"/>
</workbook>
</file>

<file path=xl/calcChain.xml><?xml version="1.0" encoding="utf-8"?>
<calcChain xmlns="http://schemas.openxmlformats.org/spreadsheetml/2006/main">
  <c r="S75" i="1"/>
  <c r="M75" s="1"/>
  <c r="I75" s="1"/>
  <c r="G75" s="1"/>
  <c r="F75" s="1"/>
  <c r="Q76" l="1"/>
  <c r="P76"/>
  <c r="H20"/>
  <c r="H19" s="1"/>
  <c r="H24"/>
  <c r="I24"/>
  <c r="I20" s="1"/>
  <c r="J24"/>
  <c r="J20" s="1"/>
  <c r="J19" s="1"/>
  <c r="G24" l="1"/>
  <c r="S25"/>
  <c r="M25" s="1"/>
  <c r="G25" s="1"/>
  <c r="F25" s="1"/>
  <c r="S26"/>
  <c r="M26" s="1"/>
  <c r="G26" s="1"/>
  <c r="F26" s="1"/>
  <c r="S27"/>
  <c r="M27" s="1"/>
  <c r="G27" s="1"/>
  <c r="F27" s="1"/>
  <c r="S30"/>
  <c r="S31"/>
  <c r="S32"/>
  <c r="S33"/>
  <c r="S34"/>
  <c r="S35"/>
  <c r="S36"/>
  <c r="S37"/>
  <c r="S38"/>
  <c r="S39"/>
  <c r="S40"/>
  <c r="S41"/>
  <c r="S42"/>
  <c r="S43"/>
  <c r="S44"/>
  <c r="S45"/>
  <c r="S48"/>
  <c r="S49"/>
  <c r="S50"/>
  <c r="S51"/>
  <c r="S52"/>
  <c r="S53"/>
  <c r="S54"/>
  <c r="S55"/>
  <c r="S56"/>
  <c r="S57"/>
  <c r="S58"/>
  <c r="S60"/>
  <c r="S61"/>
  <c r="S62"/>
  <c r="S63"/>
  <c r="S64"/>
  <c r="S66"/>
  <c r="S67"/>
  <c r="S68"/>
  <c r="S69"/>
  <c r="S70"/>
  <c r="S71"/>
  <c r="S72"/>
  <c r="S73"/>
  <c r="S77"/>
  <c r="M77" s="1"/>
  <c r="I77" s="1"/>
  <c r="G77" s="1"/>
  <c r="F77" s="1"/>
  <c r="O22"/>
  <c r="P22"/>
  <c r="Q22"/>
  <c r="R22"/>
  <c r="N22"/>
  <c r="R76"/>
  <c r="O76"/>
  <c r="N76"/>
  <c r="R74"/>
  <c r="Q74"/>
  <c r="P74"/>
  <c r="O74"/>
  <c r="N74"/>
  <c r="R65"/>
  <c r="Q65"/>
  <c r="P65"/>
  <c r="O65"/>
  <c r="N65"/>
  <c r="R59"/>
  <c r="Q59"/>
  <c r="P59"/>
  <c r="O59"/>
  <c r="N59"/>
  <c r="R47"/>
  <c r="Q47"/>
  <c r="P47"/>
  <c r="O47"/>
  <c r="N47"/>
  <c r="R29"/>
  <c r="Q29"/>
  <c r="P29"/>
  <c r="O29"/>
  <c r="N29"/>
  <c r="R24"/>
  <c r="R20" s="1"/>
  <c r="Q24"/>
  <c r="Q20" s="1"/>
  <c r="P24"/>
  <c r="P20" s="1"/>
  <c r="O24"/>
  <c r="O20" s="1"/>
  <c r="N24"/>
  <c r="S76" l="1"/>
  <c r="M76" s="1"/>
  <c r="I76" s="1"/>
  <c r="G76" s="1"/>
  <c r="F76" s="1"/>
  <c r="S22"/>
  <c r="M22" s="1"/>
  <c r="I22" s="1"/>
  <c r="G22" s="1"/>
  <c r="F22" s="1"/>
  <c r="M73"/>
  <c r="I73" s="1"/>
  <c r="G73" s="1"/>
  <c r="F73" s="1"/>
  <c r="M71"/>
  <c r="I71" s="1"/>
  <c r="G71" s="1"/>
  <c r="F71" s="1"/>
  <c r="M70"/>
  <c r="I70" s="1"/>
  <c r="G70" s="1"/>
  <c r="F70" s="1"/>
  <c r="M69"/>
  <c r="I69" s="1"/>
  <c r="G69" s="1"/>
  <c r="F69" s="1"/>
  <c r="M68"/>
  <c r="I68" s="1"/>
  <c r="G68" s="1"/>
  <c r="F68" s="1"/>
  <c r="M67"/>
  <c r="I67" s="1"/>
  <c r="G67" s="1"/>
  <c r="F67" s="1"/>
  <c r="M66"/>
  <c r="I66" s="1"/>
  <c r="G66" s="1"/>
  <c r="F66" s="1"/>
  <c r="M64"/>
  <c r="I64" s="1"/>
  <c r="G64" s="1"/>
  <c r="F64" s="1"/>
  <c r="M63"/>
  <c r="I63" s="1"/>
  <c r="G63" s="1"/>
  <c r="F63" s="1"/>
  <c r="M62"/>
  <c r="I62" s="1"/>
  <c r="G62" s="1"/>
  <c r="F62" s="1"/>
  <c r="M61"/>
  <c r="I61" s="1"/>
  <c r="G61" s="1"/>
  <c r="F61" s="1"/>
  <c r="M60"/>
  <c r="I60" s="1"/>
  <c r="G60" s="1"/>
  <c r="F60" s="1"/>
  <c r="M58"/>
  <c r="I58" s="1"/>
  <c r="G58" s="1"/>
  <c r="F58" s="1"/>
  <c r="M57"/>
  <c r="I57" s="1"/>
  <c r="G57" s="1"/>
  <c r="F57" s="1"/>
  <c r="M56"/>
  <c r="I56" s="1"/>
  <c r="G56" s="1"/>
  <c r="F56" s="1"/>
  <c r="M55"/>
  <c r="I55" s="1"/>
  <c r="G55" s="1"/>
  <c r="F55" s="1"/>
  <c r="P46"/>
  <c r="M54"/>
  <c r="I54" s="1"/>
  <c r="G54" s="1"/>
  <c r="F54" s="1"/>
  <c r="M53"/>
  <c r="I53" s="1"/>
  <c r="G53" s="1"/>
  <c r="F53" s="1"/>
  <c r="M52"/>
  <c r="I52" s="1"/>
  <c r="G52" s="1"/>
  <c r="F52" s="1"/>
  <c r="M51"/>
  <c r="I51" s="1"/>
  <c r="G51" s="1"/>
  <c r="F51" s="1"/>
  <c r="M50"/>
  <c r="I50" s="1"/>
  <c r="G50" s="1"/>
  <c r="F50" s="1"/>
  <c r="M49"/>
  <c r="I49" s="1"/>
  <c r="G49" s="1"/>
  <c r="F49" s="1"/>
  <c r="M48"/>
  <c r="I48" s="1"/>
  <c r="G48" s="1"/>
  <c r="F48" s="1"/>
  <c r="M45"/>
  <c r="I45" s="1"/>
  <c r="G45" s="1"/>
  <c r="F45" s="1"/>
  <c r="M44"/>
  <c r="I44" s="1"/>
  <c r="G44" s="1"/>
  <c r="F44" s="1"/>
  <c r="M43"/>
  <c r="I43" s="1"/>
  <c r="G43" s="1"/>
  <c r="F43" s="1"/>
  <c r="M42"/>
  <c r="I42" s="1"/>
  <c r="G42" s="1"/>
  <c r="F42" s="1"/>
  <c r="M41"/>
  <c r="I41" s="1"/>
  <c r="G41" s="1"/>
  <c r="F41" s="1"/>
  <c r="M40"/>
  <c r="I40" s="1"/>
  <c r="G40" s="1"/>
  <c r="F40" s="1"/>
  <c r="M39"/>
  <c r="I39" s="1"/>
  <c r="G39" s="1"/>
  <c r="F39" s="1"/>
  <c r="M38"/>
  <c r="I38" s="1"/>
  <c r="G38" s="1"/>
  <c r="F38" s="1"/>
  <c r="P28"/>
  <c r="P21" s="1"/>
  <c r="P19" s="1"/>
  <c r="M37"/>
  <c r="I37" s="1"/>
  <c r="G37" s="1"/>
  <c r="F37" s="1"/>
  <c r="M36"/>
  <c r="I36" s="1"/>
  <c r="G36" s="1"/>
  <c r="F36" s="1"/>
  <c r="M35"/>
  <c r="I35" s="1"/>
  <c r="G35" s="1"/>
  <c r="F35" s="1"/>
  <c r="M34"/>
  <c r="I34" s="1"/>
  <c r="G34" s="1"/>
  <c r="F34" s="1"/>
  <c r="M33"/>
  <c r="I33" s="1"/>
  <c r="G33" s="1"/>
  <c r="F33" s="1"/>
  <c r="M32"/>
  <c r="I32" s="1"/>
  <c r="G32" s="1"/>
  <c r="F32" s="1"/>
  <c r="M31"/>
  <c r="I31" s="1"/>
  <c r="G31" s="1"/>
  <c r="F31" s="1"/>
  <c r="M30"/>
  <c r="I30" s="1"/>
  <c r="G30" s="1"/>
  <c r="F30" s="1"/>
  <c r="M72"/>
  <c r="I72" s="1"/>
  <c r="G72" s="1"/>
  <c r="F72" s="1"/>
  <c r="S74"/>
  <c r="M74" s="1"/>
  <c r="I74" s="1"/>
  <c r="G74" s="1"/>
  <c r="F74" s="1"/>
  <c r="Q46"/>
  <c r="Q28" s="1"/>
  <c r="Q21" s="1"/>
  <c r="Q19" s="1"/>
  <c r="S65"/>
  <c r="M65" s="1"/>
  <c r="I65" s="1"/>
  <c r="G65" s="1"/>
  <c r="F65" s="1"/>
  <c r="O46"/>
  <c r="O28" s="1"/>
  <c r="O21" s="1"/>
  <c r="O19" s="1"/>
  <c r="N46"/>
  <c r="N28" s="1"/>
  <c r="N21" s="1"/>
  <c r="R46"/>
  <c r="S59"/>
  <c r="M59" s="1"/>
  <c r="I59" s="1"/>
  <c r="G59" s="1"/>
  <c r="F59" s="1"/>
  <c r="S47"/>
  <c r="M47" s="1"/>
  <c r="I47" s="1"/>
  <c r="G47" s="1"/>
  <c r="F47" s="1"/>
  <c r="S24"/>
  <c r="M24" s="1"/>
  <c r="F24" s="1"/>
  <c r="N20"/>
  <c r="S20" s="1"/>
  <c r="M20" s="1"/>
  <c r="G20" s="1"/>
  <c r="F20" s="1"/>
  <c r="S29"/>
  <c r="M29" s="1"/>
  <c r="I29" s="1"/>
  <c r="G29" s="1"/>
  <c r="F29" s="1"/>
  <c r="N19" l="1"/>
  <c r="S46"/>
  <c r="M46" s="1"/>
  <c r="I46" s="1"/>
  <c r="G46" s="1"/>
  <c r="F46" s="1"/>
  <c r="R28"/>
  <c r="R21" s="1"/>
  <c r="R19" s="1"/>
  <c r="S19" l="1"/>
  <c r="M19" s="1"/>
  <c r="S28"/>
  <c r="M28" s="1"/>
  <c r="I28" s="1"/>
  <c r="G28" s="1"/>
  <c r="F28" s="1"/>
  <c r="S21"/>
  <c r="M21" s="1"/>
  <c r="I21" s="1"/>
  <c r="I19" s="1"/>
  <c r="G19" s="1"/>
  <c r="F19" s="1"/>
  <c r="G21" l="1"/>
  <c r="F21" s="1"/>
</calcChain>
</file>

<file path=xl/sharedStrings.xml><?xml version="1.0" encoding="utf-8"?>
<sst xmlns="http://schemas.openxmlformats.org/spreadsheetml/2006/main" count="208" uniqueCount="143">
  <si>
    <t xml:space="preserve">  Наименование инвестиционного проекта (группы инвестиционных проектов)</t>
  </si>
  <si>
    <t>1</t>
  </si>
  <si>
    <t>1.1</t>
  </si>
  <si>
    <t>1.2</t>
  </si>
  <si>
    <t>Идентификатор инвестиционного проекта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</si>
  <si>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</si>
  <si>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</si>
  <si>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Год раскрытия информации: 2024 год</t>
  </si>
  <si>
    <t xml:space="preserve"> на 2025-2029 годы</t>
  </si>
  <si>
    <t>Технологические присоединения</t>
  </si>
  <si>
    <t>1.3</t>
  </si>
  <si>
    <t>2</t>
  </si>
  <si>
    <t>3</t>
  </si>
  <si>
    <t>2.1</t>
  </si>
  <si>
    <t>2.2</t>
  </si>
  <si>
    <t>2.3</t>
  </si>
  <si>
    <t>Реконструкция, модернизация, техническое перевооружение  трансформаторных и иных подстанций, распределительных пунктов:</t>
  </si>
  <si>
    <t>3.1</t>
  </si>
  <si>
    <t>Реконструкция, модернизация, техническое перевооружение воздушных линий электропередачи:</t>
  </si>
  <si>
    <t>максимальной мощностью до 15 кВт включительно</t>
  </si>
  <si>
    <t>максимальной мощностью до 150 кВт включительно</t>
  </si>
  <si>
    <t>I</t>
  </si>
  <si>
    <t>III</t>
  </si>
  <si>
    <t>II</t>
  </si>
  <si>
    <t>Реконструкция, модернизация, техническое перевооружение объектов электроэнергетики, всего</t>
  </si>
  <si>
    <t>Технологические присоединения энергопринимающих устройств потребителей, всего</t>
  </si>
  <si>
    <t>ВСЕГО по инвестиционной программе:</t>
  </si>
  <si>
    <t>Прочие инвестиционные проекты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</si>
  <si>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</si>
  <si>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</si>
  <si>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</si>
  <si>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</si>
  <si>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</si>
  <si>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</si>
  <si>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</si>
  <si>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</si>
  <si>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</si>
  <si>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</si>
  <si>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2.3.1</t>
  </si>
  <si>
    <t>свыше 150 кВт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</si>
  <si>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</si>
  <si>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</t>
  </si>
  <si>
    <t xml:space="preserve">Утвержденные плановые значения показателей приведены в соответствии с                                                                                                                                                                            </t>
  </si>
  <si>
    <t>Год начала реализации инвестиционного проекта</t>
  </si>
  <si>
    <t>Год окончания реализации инвестиционного проекта</t>
  </si>
  <si>
    <t>План</t>
  </si>
  <si>
    <t>Полная сметная стоимость инвестиционного проекта  в соответствии с утвержденной проектной документацией</t>
  </si>
  <si>
    <t>нд</t>
  </si>
  <si>
    <t>Форма 3. План освоения капитальных вложений по инвестиционным проектам</t>
  </si>
  <si>
    <t>Приложение № 3</t>
  </si>
  <si>
    <t>Оценка полной стоимости инвестиционного проекта в прогнозных ценах соответствующих лет, млн.рублей (без НДС)</t>
  </si>
  <si>
    <t>Всего, в т.ч.:</t>
  </si>
  <si>
    <t>проектно-изыскательные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</si>
  <si>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</si>
  <si>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</si>
  <si>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</si>
  <si>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</si>
  <si>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</si>
  <si>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Остаток освоения капитальных вложений, млн.рублей (без НДС)</t>
  </si>
  <si>
    <t>Освоение капитальных вложений в прогнозных ценах соответствующих лет, млн. рублей (без НДС)</t>
  </si>
  <si>
    <t>Итого за период реализации инвестиционной программы (План)</t>
  </si>
  <si>
    <t>План на 01.01.2025 года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</si>
  <si>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</si>
  <si>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</si>
  <si>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</si>
  <si>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</si>
  <si>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</si>
  <si>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</si>
  <si>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</si>
  <si>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</si>
  <si>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</si>
  <si>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</si>
  <si>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</si>
  <si>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</si>
  <si>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</si>
  <si>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</si>
  <si>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</si>
  <si>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</si>
  <si>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</si>
  <si>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</si>
  <si>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</si>
  <si>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</si>
  <si>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</si>
  <si>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</si>
  <si>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</si>
  <si>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</si>
  <si>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</si>
  <si>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</si>
  <si>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</si>
  <si>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</si>
  <si>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</si>
  <si>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</si>
  <si>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</si>
  <si>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</si>
  <si>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</si>
  <si>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</si>
  <si>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</si>
  <si>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</si>
  <si>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</si>
  <si>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</si>
  <si>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</si>
  <si>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</si>
  <si>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</si>
  <si>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</si>
  <si>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</si>
  <si>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</si>
  <si>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</si>
  <si>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</si>
  <si>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</si>
  <si>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</si>
  <si>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</si>
  <si>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</si>
  <si>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</si>
  <si>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</si>
  <si>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</si>
  <si>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</si>
  <si>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2.2.3.1</t>
  </si>
  <si>
    <t>2.2.3.2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</si>
  <si>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</si>
  <si>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</si>
  <si>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</si>
  <si>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</si>
  <si>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</si>
  <si>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</si>
  <si>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</si>
  <si>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</si>
  <si>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</si>
  <si>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</si>
  <si>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</si>
  <si>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</si>
  <si>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ПС "Центральная" ф 5 - ТП 394</t>
  </si>
  <si>
    <t>ПС "Астрахановка" ф 19 - ТП 737А</t>
  </si>
  <si>
    <t xml:space="preserve">ПС "Центральная" ф-35 </t>
  </si>
  <si>
    <t>ТП "Новая" - МКД Ломоносова 166, 168; Б.Хмельницкого 67</t>
  </si>
  <si>
    <t>ПС "Астрахановка" ф-20</t>
  </si>
  <si>
    <t>Приобретение автотранспорта, основных
средств, программного обеспечения, оборудования и механизмов</t>
  </si>
  <si>
    <t>КТП - 032 А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</si>
  <si>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</si>
  <si>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Реконструкция, модернизация, техническое перевооружение объектов электроэнергетики: ВЛ, КЛ, КТП, АСКУЭ</t>
  </si>
  <si>
    <t>КТП - 369 п. Новый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</si>
  <si>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</si>
  <si>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</si>
  <si>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линий электропередачи: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</si>
</sst>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4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36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2" fillId="9" borderId="2" applyNumberFormat="0" applyAlignment="0" applyProtection="0"/>
    <xf numFmtId="0" fontId="13" fillId="22" borderId="3" applyNumberFormat="0" applyAlignment="0" applyProtection="0"/>
    <xf numFmtId="0" fontId="14" fillId="22" borderId="2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9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96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0" applyFont="1" applyFill="1" applyAlignment="1"/>
    <xf numFmtId="0" fontId="3" fillId="0" borderId="0" xfId="1" applyFont="1" applyAlignment="1">
      <alignment vertical="center"/>
    </xf>
    <xf numFmtId="0" fontId="7" fillId="0" borderId="0" xfId="1" applyFont="1"/>
    <xf numFmtId="0" fontId="3" fillId="2" borderId="0" xfId="1" applyFont="1" applyFill="1"/>
    <xf numFmtId="0" fontId="3" fillId="0" borderId="0" xfId="1" applyFont="1" applyAlignment="1">
      <alignment horizontal="left"/>
    </xf>
    <xf numFmtId="0" fontId="3" fillId="3" borderId="0" xfId="1" applyFont="1" applyFill="1"/>
    <xf numFmtId="0" fontId="4" fillId="0" borderId="0" xfId="1" applyFont="1" applyAlignment="1">
      <alignment horizontal="center"/>
    </xf>
    <xf numFmtId="0" fontId="33" fillId="0" borderId="0" xfId="1" applyFont="1"/>
    <xf numFmtId="0" fontId="33" fillId="0" borderId="0" xfId="1" applyFont="1" applyAlignment="1">
      <alignment horizontal="left"/>
    </xf>
    <xf numFmtId="0" fontId="33" fillId="2" borderId="0" xfId="1" applyFont="1" applyFill="1"/>
    <xf numFmtId="0" fontId="34" fillId="2" borderId="0" xfId="0" applyFont="1" applyFill="1" applyAlignment="1"/>
    <xf numFmtId="0" fontId="35" fillId="2" borderId="0" xfId="1" applyFont="1" applyFill="1" applyBorder="1" applyAlignment="1">
      <alignment horizontal="center" vertical="center" wrapText="1"/>
    </xf>
    <xf numFmtId="0" fontId="33" fillId="2" borderId="0" xfId="1" applyFont="1" applyFill="1" applyBorder="1"/>
    <xf numFmtId="0" fontId="33" fillId="0" borderId="0" xfId="1" applyFont="1" applyBorder="1"/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33" fillId="2" borderId="0" xfId="1" applyFont="1" applyFill="1" applyAlignment="1">
      <alignment horizontal="center" vertical="center"/>
    </xf>
    <xf numFmtId="0" fontId="34" fillId="0" borderId="0" xfId="0" applyFont="1" applyFill="1" applyAlignment="1"/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49" fontId="32" fillId="0" borderId="1" xfId="1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wrapText="1"/>
    </xf>
    <xf numFmtId="0" fontId="30" fillId="0" borderId="1" xfId="1" applyFont="1" applyBorder="1"/>
    <xf numFmtId="49" fontId="30" fillId="2" borderId="1" xfId="1" applyNumberFormat="1" applyFont="1" applyFill="1" applyBorder="1" applyAlignment="1">
      <alignment horizontal="center" vertical="center"/>
    </xf>
    <xf numFmtId="49" fontId="32" fillId="2" borderId="1" xfId="1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0" fontId="30" fillId="0" borderId="13" xfId="1" applyNumberFormat="1" applyFont="1" applyBorder="1" applyAlignment="1">
      <alignment horizontal="center"/>
    </xf>
    <xf numFmtId="0" fontId="30" fillId="2" borderId="13" xfId="1" applyNumberFormat="1" applyFont="1" applyFill="1" applyBorder="1" applyAlignment="1">
      <alignment horizontal="center"/>
    </xf>
    <xf numFmtId="0" fontId="3" fillId="0" borderId="1" xfId="1" applyFont="1" applyBorder="1"/>
    <xf numFmtId="0" fontId="30" fillId="2" borderId="1" xfId="1" applyFont="1" applyFill="1" applyBorder="1" applyAlignment="1">
      <alignment horizontal="center" vertical="center" wrapText="1"/>
    </xf>
    <xf numFmtId="0" fontId="33" fillId="2" borderId="0" xfId="1" applyFont="1" applyFill="1" applyAlignment="1">
      <alignment horizontal="center" vertical="center"/>
    </xf>
    <xf numFmtId="0" fontId="30" fillId="2" borderId="1" xfId="1" applyFont="1" applyFill="1" applyBorder="1" applyAlignment="1">
      <alignment horizontal="center" vertical="center" textRotation="90" wrapText="1"/>
    </xf>
    <xf numFmtId="0" fontId="39" fillId="2" borderId="1" xfId="1" applyFont="1" applyFill="1" applyBorder="1" applyAlignment="1">
      <alignment horizontal="center" vertical="center" wrapText="1"/>
    </xf>
    <xf numFmtId="0" fontId="4" fillId="0" borderId="1" xfId="1" applyFont="1" applyBorder="1"/>
    <xf numFmtId="167" fontId="40" fillId="2" borderId="1" xfId="1" applyNumberFormat="1" applyFont="1" applyFill="1" applyBorder="1" applyAlignment="1">
      <alignment horizontal="center" vertical="center"/>
    </xf>
    <xf numFmtId="167" fontId="41" fillId="2" borderId="1" xfId="1" applyNumberFormat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67" fontId="41" fillId="0" borderId="1" xfId="1" applyNumberFormat="1" applyFont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/>
    </xf>
    <xf numFmtId="167" fontId="40" fillId="0" borderId="1" xfId="1" applyNumberFormat="1" applyFont="1" applyBorder="1" applyAlignment="1">
      <alignment horizontal="center" vertical="center"/>
    </xf>
    <xf numFmtId="49" fontId="32" fillId="0" borderId="11" xfId="1" applyNumberFormat="1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vertical="center" wrapText="1"/>
    </xf>
    <xf numFmtId="0" fontId="30" fillId="0" borderId="11" xfId="1" applyFont="1" applyBorder="1"/>
    <xf numFmtId="0" fontId="30" fillId="2" borderId="11" xfId="1" applyFont="1" applyFill="1" applyBorder="1" applyAlignment="1">
      <alignment horizontal="center" vertical="center"/>
    </xf>
    <xf numFmtId="167" fontId="40" fillId="2" borderId="11" xfId="1" applyNumberFormat="1" applyFont="1" applyFill="1" applyBorder="1" applyAlignment="1">
      <alignment horizontal="center" vertical="center"/>
    </xf>
    <xf numFmtId="0" fontId="41" fillId="2" borderId="11" xfId="1" applyFont="1" applyFill="1" applyBorder="1" applyAlignment="1">
      <alignment horizontal="center" vertical="center"/>
    </xf>
    <xf numFmtId="167" fontId="40" fillId="0" borderId="11" xfId="1" applyNumberFormat="1" applyFont="1" applyBorder="1" applyAlignment="1">
      <alignment horizontal="center" vertical="center"/>
    </xf>
    <xf numFmtId="49" fontId="32" fillId="0" borderId="13" xfId="1" applyNumberFormat="1" applyFont="1" applyFill="1" applyBorder="1" applyAlignment="1">
      <alignment horizontal="center" vertical="center"/>
    </xf>
    <xf numFmtId="0" fontId="30" fillId="0" borderId="13" xfId="1" applyFont="1" applyBorder="1"/>
    <xf numFmtId="0" fontId="30" fillId="2" borderId="13" xfId="1" applyFont="1" applyFill="1" applyBorder="1" applyAlignment="1">
      <alignment horizontal="center" vertical="center"/>
    </xf>
    <xf numFmtId="167" fontId="40" fillId="2" borderId="13" xfId="1" applyNumberFormat="1" applyFont="1" applyFill="1" applyBorder="1" applyAlignment="1">
      <alignment horizontal="center" vertical="center"/>
    </xf>
    <xf numFmtId="0" fontId="41" fillId="2" borderId="13" xfId="1" applyFont="1" applyFill="1" applyBorder="1" applyAlignment="1">
      <alignment horizontal="center" vertical="center"/>
    </xf>
    <xf numFmtId="167" fontId="40" fillId="0" borderId="13" xfId="1" applyNumberFormat="1" applyFont="1" applyBorder="1" applyAlignment="1">
      <alignment horizontal="center" vertical="center"/>
    </xf>
    <xf numFmtId="49" fontId="32" fillId="0" borderId="16" xfId="1" applyNumberFormat="1" applyFont="1" applyFill="1" applyBorder="1" applyAlignment="1">
      <alignment horizontal="center" vertical="center"/>
    </xf>
    <xf numFmtId="0" fontId="30" fillId="0" borderId="17" xfId="1" applyFont="1" applyBorder="1"/>
    <xf numFmtId="0" fontId="30" fillId="2" borderId="17" xfId="1" applyFont="1" applyFill="1" applyBorder="1" applyAlignment="1">
      <alignment horizontal="center" vertical="center"/>
    </xf>
    <xf numFmtId="167" fontId="40" fillId="2" borderId="17" xfId="1" applyNumberFormat="1" applyFont="1" applyFill="1" applyBorder="1" applyAlignment="1">
      <alignment horizontal="center" vertical="center"/>
    </xf>
    <xf numFmtId="0" fontId="43" fillId="2" borderId="17" xfId="1" applyFont="1" applyFill="1" applyBorder="1" applyAlignment="1">
      <alignment horizontal="center" vertical="center"/>
    </xf>
    <xf numFmtId="0" fontId="41" fillId="2" borderId="17" xfId="1" applyFont="1" applyFill="1" applyBorder="1" applyAlignment="1">
      <alignment horizontal="center" vertical="center"/>
    </xf>
    <xf numFmtId="167" fontId="40" fillId="0" borderId="18" xfId="1" applyNumberFormat="1" applyFont="1" applyBorder="1" applyAlignment="1">
      <alignment horizontal="center" vertical="center"/>
    </xf>
    <xf numFmtId="0" fontId="37" fillId="2" borderId="17" xfId="0" applyFont="1" applyFill="1" applyBorder="1" applyAlignment="1">
      <alignment wrapText="1"/>
    </xf>
    <xf numFmtId="0" fontId="32" fillId="0" borderId="13" xfId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31" fillId="2" borderId="16" xfId="1" applyFont="1" applyFill="1" applyBorder="1" applyAlignment="1">
      <alignment horizontal="left" vertical="center" wrapText="1"/>
    </xf>
    <xf numFmtId="0" fontId="32" fillId="2" borderId="16" xfId="1" applyFont="1" applyFill="1" applyBorder="1" applyAlignment="1">
      <alignment horizontal="left" vertical="center" wrapText="1"/>
    </xf>
    <xf numFmtId="0" fontId="31" fillId="2" borderId="1" xfId="1" applyNumberFormat="1" applyFont="1" applyFill="1" applyBorder="1" applyAlignment="1" applyProtection="1">
      <alignment horizontal="left" vertical="center" wrapText="1"/>
    </xf>
    <xf numFmtId="0" fontId="32" fillId="0" borderId="16" xfId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 wrapText="1"/>
    </xf>
    <xf numFmtId="0" fontId="40" fillId="2" borderId="13" xfId="1" applyFont="1" applyFill="1" applyBorder="1" applyAlignment="1">
      <alignment horizontal="center" vertical="center"/>
    </xf>
    <xf numFmtId="0" fontId="40" fillId="2" borderId="1" xfId="1" applyFont="1" applyFill="1" applyBorder="1" applyAlignment="1">
      <alignment horizontal="center" vertical="center"/>
    </xf>
    <xf numFmtId="167" fontId="43" fillId="2" borderId="1" xfId="1" applyNumberFormat="1" applyFont="1" applyFill="1" applyBorder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167" fontId="41" fillId="2" borderId="0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0" fillId="0" borderId="11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center"/>
    </xf>
    <xf numFmtId="0" fontId="33" fillId="2" borderId="0" xfId="1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36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top"/>
    </xf>
    <xf numFmtId="0" fontId="30" fillId="0" borderId="1" xfId="1" applyFont="1" applyBorder="1" applyAlignment="1">
      <alignment horizontal="center" vertical="center" wrapText="1"/>
    </xf>
    <xf numFmtId="0" fontId="39" fillId="2" borderId="14" xfId="1" applyFont="1" applyFill="1" applyBorder="1" applyAlignment="1">
      <alignment horizontal="center" vertical="center" wrapText="1"/>
    </xf>
    <xf numFmtId="0" fontId="39" fillId="2" borderId="15" xfId="1" applyFont="1" applyFill="1" applyBorder="1" applyAlignment="1">
      <alignment horizontal="center" vertical="center" wrapText="1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8"/>
  <sheetViews>
    <sheetView tabSelected="1" view="pageBreakPreview" zoomScale="25" zoomScaleSheetLayoutView="25" workbookViewId="0">
      <selection activeCell="R77" sqref="R77"/>
    </sheetView>
  </sheetViews>
  <sheetFormatPr defaultRowHeight="12"/>
  <cols>
    <col min="1" max="1" width="17.25" style="1" customWidth="1"/>
    <col min="2" max="2" width="108.875" style="7" customWidth="1"/>
    <col min="3" max="3" width="27.25" style="1" customWidth="1"/>
    <col min="4" max="4" width="26" style="1" customWidth="1"/>
    <col min="5" max="6" width="49.625" style="1" customWidth="1"/>
    <col min="7" max="7" width="27.75" style="1" customWidth="1"/>
    <col min="8" max="8" width="31.5" style="1" customWidth="1"/>
    <col min="9" max="11" width="32.125" style="6" customWidth="1"/>
    <col min="12" max="12" width="37.875" style="6" customWidth="1"/>
    <col min="13" max="13" width="38.5" style="6" customWidth="1"/>
    <col min="14" max="18" width="22.125" style="6" customWidth="1"/>
    <col min="19" max="19" width="37.625" style="1" customWidth="1"/>
    <col min="20" max="16384" width="9" style="1"/>
  </cols>
  <sheetData>
    <row r="1" spans="1:19" s="10" customFormat="1" ht="49.5" customHeight="1">
      <c r="B1" s="11"/>
      <c r="I1" s="12"/>
      <c r="J1" s="12"/>
      <c r="K1" s="12"/>
      <c r="L1" s="12"/>
      <c r="M1" s="12"/>
      <c r="N1" s="12"/>
      <c r="O1" s="12"/>
      <c r="P1" s="13" t="s">
        <v>49</v>
      </c>
      <c r="Q1" s="12"/>
      <c r="R1" s="12"/>
      <c r="S1" s="13"/>
    </row>
    <row r="2" spans="1:19" s="10" customFormat="1" ht="49.5" customHeight="1">
      <c r="B2" s="11"/>
      <c r="I2" s="12"/>
      <c r="J2" s="12"/>
      <c r="K2" s="12"/>
      <c r="L2" s="12"/>
      <c r="M2" s="12"/>
      <c r="N2" s="12"/>
      <c r="O2" s="14"/>
      <c r="P2" s="13" t="s">
        <v>141</v>
      </c>
      <c r="Q2" s="14"/>
      <c r="R2" s="14"/>
      <c r="S2" s="13"/>
    </row>
    <row r="3" spans="1:19" s="10" customFormat="1" ht="52.5" customHeight="1">
      <c r="B3" s="11"/>
      <c r="I3" s="12"/>
      <c r="J3" s="12"/>
      <c r="K3" s="12"/>
      <c r="L3" s="12"/>
      <c r="M3" s="12"/>
      <c r="N3" s="12"/>
      <c r="O3" s="15"/>
      <c r="P3" s="15"/>
      <c r="Q3" s="15"/>
      <c r="R3" s="15"/>
    </row>
    <row r="4" spans="1:19" s="10" customFormat="1" ht="49.5" customHeight="1">
      <c r="A4" s="85" t="s">
        <v>48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9" s="10" customFormat="1" ht="49.5" customHeight="1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1:19" s="10" customFormat="1" ht="49.5" customHeight="1">
      <c r="B6" s="11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s="10" customFormat="1" ht="49.5" customHeight="1">
      <c r="A7" s="91" t="s">
        <v>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9" s="10" customFormat="1" ht="49.5" customHeight="1">
      <c r="A8" s="92" t="s">
        <v>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9" s="10" customFormat="1" ht="13.5" customHeight="1">
      <c r="B9" s="11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9" s="10" customFormat="1" ht="49.5" customHeight="1">
      <c r="A10" s="87" t="s">
        <v>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9" s="10" customFormat="1" ht="22.5" customHeight="1">
      <c r="A11" s="17"/>
      <c r="B11" s="18"/>
      <c r="C11" s="17"/>
      <c r="D11" s="17"/>
      <c r="E11" s="17"/>
      <c r="F11" s="17"/>
      <c r="G11" s="17"/>
      <c r="H11" s="17"/>
      <c r="I11" s="19"/>
      <c r="J11" s="34"/>
      <c r="K11" s="34"/>
      <c r="L11" s="19"/>
      <c r="M11" s="19"/>
      <c r="N11" s="79"/>
      <c r="O11" s="79"/>
      <c r="P11" s="79"/>
      <c r="Q11" s="79"/>
      <c r="R11" s="79"/>
    </row>
    <row r="12" spans="1:19" s="16" customFormat="1" ht="58.5" customHeight="1">
      <c r="A12" s="88" t="s">
        <v>42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20"/>
    </row>
    <row r="13" spans="1:19" s="16" customFormat="1" ht="49.5" customHeight="1">
      <c r="A13" s="90" t="s">
        <v>40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20"/>
    </row>
    <row r="14" spans="1:19" s="2" customFormat="1" ht="15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3"/>
    </row>
    <row r="15" spans="1:19" s="4" customFormat="1" ht="117.75" customHeight="1">
      <c r="A15" s="82" t="s">
        <v>41</v>
      </c>
      <c r="B15" s="82" t="s">
        <v>0</v>
      </c>
      <c r="C15" s="82" t="s">
        <v>4</v>
      </c>
      <c r="D15" s="82" t="s">
        <v>43</v>
      </c>
      <c r="E15" s="82" t="s">
        <v>44</v>
      </c>
      <c r="F15" s="82" t="s">
        <v>46</v>
      </c>
      <c r="G15" s="93" t="s">
        <v>50</v>
      </c>
      <c r="H15" s="93"/>
      <c r="I15" s="93"/>
      <c r="J15" s="93"/>
      <c r="K15" s="93"/>
      <c r="L15" s="93" t="s">
        <v>58</v>
      </c>
      <c r="M15" s="93"/>
      <c r="N15" s="93" t="s">
        <v>59</v>
      </c>
      <c r="O15" s="93"/>
      <c r="P15" s="93"/>
      <c r="Q15" s="93"/>
      <c r="R15" s="93"/>
      <c r="S15" s="93"/>
    </row>
    <row r="16" spans="1:19" ht="184.5" customHeight="1">
      <c r="A16" s="83"/>
      <c r="B16" s="83"/>
      <c r="C16" s="83"/>
      <c r="D16" s="83"/>
      <c r="E16" s="84"/>
      <c r="F16" s="84"/>
      <c r="G16" s="93" t="s">
        <v>45</v>
      </c>
      <c r="H16" s="93"/>
      <c r="I16" s="93"/>
      <c r="J16" s="93"/>
      <c r="K16" s="93"/>
      <c r="L16" s="93" t="s">
        <v>61</v>
      </c>
      <c r="M16" s="93"/>
      <c r="N16" s="33">
        <v>2025</v>
      </c>
      <c r="O16" s="33">
        <v>2026</v>
      </c>
      <c r="P16" s="33">
        <v>2027</v>
      </c>
      <c r="Q16" s="33">
        <v>2028</v>
      </c>
      <c r="R16" s="33">
        <v>2029</v>
      </c>
      <c r="S16" s="94" t="s">
        <v>60</v>
      </c>
    </row>
    <row r="17" spans="1:19" s="5" customFormat="1" ht="409.5" customHeight="1">
      <c r="A17" s="84"/>
      <c r="B17" s="84"/>
      <c r="C17" s="84"/>
      <c r="D17" s="84"/>
      <c r="E17" s="33" t="s">
        <v>45</v>
      </c>
      <c r="F17" s="33" t="s">
        <v>45</v>
      </c>
      <c r="G17" s="35" t="s">
        <v>51</v>
      </c>
      <c r="H17" s="35" t="s">
        <v>52</v>
      </c>
      <c r="I17" s="35" t="s">
        <v>53</v>
      </c>
      <c r="J17" s="35" t="s">
        <v>54</v>
      </c>
      <c r="K17" s="35" t="s">
        <v>55</v>
      </c>
      <c r="L17" s="33" t="s">
        <v>56</v>
      </c>
      <c r="M17" s="33" t="s">
        <v>57</v>
      </c>
      <c r="N17" s="36" t="s">
        <v>45</v>
      </c>
      <c r="O17" s="36" t="s">
        <v>45</v>
      </c>
      <c r="P17" s="36" t="s">
        <v>45</v>
      </c>
      <c r="Q17" s="36" t="s">
        <v>45</v>
      </c>
      <c r="R17" s="36" t="s">
        <v>45</v>
      </c>
      <c r="S17" s="95"/>
    </row>
    <row r="18" spans="1:19" s="9" customFormat="1" ht="35.25">
      <c r="A18" s="21">
        <v>1</v>
      </c>
      <c r="B18" s="22">
        <v>2</v>
      </c>
      <c r="C18" s="21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1">
        <v>9</v>
      </c>
      <c r="J18" s="31">
        <v>10</v>
      </c>
      <c r="K18" s="31">
        <v>11</v>
      </c>
      <c r="L18" s="31">
        <v>12</v>
      </c>
      <c r="M18" s="31">
        <v>13</v>
      </c>
      <c r="N18" s="31">
        <v>14</v>
      </c>
      <c r="O18" s="31">
        <v>15</v>
      </c>
      <c r="P18" s="31">
        <v>16</v>
      </c>
      <c r="Q18" s="31">
        <v>17</v>
      </c>
      <c r="R18" s="31">
        <v>18</v>
      </c>
      <c r="S18" s="22">
        <v>19</v>
      </c>
    </row>
    <row r="19" spans="1:19" ht="77.25" customHeight="1">
      <c r="A19" s="23"/>
      <c r="B19" s="24" t="s">
        <v>26</v>
      </c>
      <c r="C19" s="25"/>
      <c r="D19" s="28">
        <v>2025</v>
      </c>
      <c r="E19" s="28">
        <v>2029</v>
      </c>
      <c r="F19" s="38">
        <f>G19</f>
        <v>1073.2809999999999</v>
      </c>
      <c r="G19" s="38">
        <f>H19+I19+J19+K19</f>
        <v>1073.2809999999999</v>
      </c>
      <c r="H19" s="78">
        <f>SUM(H20:H22)</f>
        <v>20.85</v>
      </c>
      <c r="I19" s="78">
        <f>SUM(I20:I22)</f>
        <v>944.10400000000004</v>
      </c>
      <c r="J19" s="78">
        <f>SUM(J20:J22)</f>
        <v>108.327</v>
      </c>
      <c r="K19" s="77">
        <v>0</v>
      </c>
      <c r="L19" s="40" t="s">
        <v>47</v>
      </c>
      <c r="M19" s="38">
        <f>S19</f>
        <v>1073.2809999999999</v>
      </c>
      <c r="N19" s="38">
        <f>N20+N21+N22</f>
        <v>211.38499999999996</v>
      </c>
      <c r="O19" s="38">
        <f>O20+O21+O22</f>
        <v>211.63900000000001</v>
      </c>
      <c r="P19" s="38">
        <f>P20+P21+P22</f>
        <v>213.779</v>
      </c>
      <c r="Q19" s="38">
        <f>Q20+Q21+Q22</f>
        <v>216.55300000000003</v>
      </c>
      <c r="R19" s="38">
        <f>R20+R21+R22</f>
        <v>219.92500000000001</v>
      </c>
      <c r="S19" s="44">
        <f>N19+O19+P19+Q19+R19</f>
        <v>1073.2809999999999</v>
      </c>
    </row>
    <row r="20" spans="1:19" ht="77.25" customHeight="1">
      <c r="A20" s="23" t="s">
        <v>21</v>
      </c>
      <c r="B20" s="24" t="s">
        <v>9</v>
      </c>
      <c r="C20" s="25"/>
      <c r="D20" s="28">
        <v>2025</v>
      </c>
      <c r="E20" s="28">
        <v>2029</v>
      </c>
      <c r="F20" s="38">
        <f t="shared" ref="F20:F77" si="0">G20</f>
        <v>584.17200000000003</v>
      </c>
      <c r="G20" s="38">
        <f t="shared" ref="G20:G77" si="1">H20+I20+J20+K20</f>
        <v>584.17200000000003</v>
      </c>
      <c r="H20" s="78">
        <f>H24</f>
        <v>20.85</v>
      </c>
      <c r="I20" s="38">
        <f>I24</f>
        <v>454.995</v>
      </c>
      <c r="J20" s="38">
        <f>J24</f>
        <v>108.327</v>
      </c>
      <c r="K20" s="77">
        <v>0</v>
      </c>
      <c r="L20" s="40" t="s">
        <v>47</v>
      </c>
      <c r="M20" s="38">
        <f t="shared" ref="M20:M77" si="2">S20</f>
        <v>584.17200000000003</v>
      </c>
      <c r="N20" s="38">
        <f>N24</f>
        <v>107.85399999999998</v>
      </c>
      <c r="O20" s="38">
        <f t="shared" ref="O20:R20" si="3">O24</f>
        <v>112.16800000000001</v>
      </c>
      <c r="P20" s="38">
        <f t="shared" si="3"/>
        <v>116.655</v>
      </c>
      <c r="Q20" s="38">
        <f t="shared" si="3"/>
        <v>121.321</v>
      </c>
      <c r="R20" s="38">
        <f t="shared" si="3"/>
        <v>126.17400000000001</v>
      </c>
      <c r="S20" s="44">
        <f t="shared" ref="S20:S77" si="4">N20+O20+P20+Q20+R20</f>
        <v>584.17200000000003</v>
      </c>
    </row>
    <row r="21" spans="1:19" ht="131.25" customHeight="1">
      <c r="A21" s="23" t="s">
        <v>23</v>
      </c>
      <c r="B21" s="24" t="s">
        <v>138</v>
      </c>
      <c r="C21" s="25"/>
      <c r="D21" s="28">
        <v>2025</v>
      </c>
      <c r="E21" s="28">
        <v>2029</v>
      </c>
      <c r="F21" s="38">
        <f t="shared" si="0"/>
        <v>408.553</v>
      </c>
      <c r="G21" s="38">
        <f t="shared" si="1"/>
        <v>408.553</v>
      </c>
      <c r="H21" s="77">
        <v>0</v>
      </c>
      <c r="I21" s="38">
        <f t="shared" ref="I21:I77" si="5">M21</f>
        <v>408.553</v>
      </c>
      <c r="J21" s="77">
        <v>0</v>
      </c>
      <c r="K21" s="77">
        <v>0</v>
      </c>
      <c r="L21" s="40" t="s">
        <v>47</v>
      </c>
      <c r="M21" s="38">
        <f t="shared" si="2"/>
        <v>408.553</v>
      </c>
      <c r="N21" s="38">
        <f>N28</f>
        <v>92.830999999999989</v>
      </c>
      <c r="O21" s="38">
        <f t="shared" ref="O21:R21" si="6">O28</f>
        <v>76.875</v>
      </c>
      <c r="P21" s="38">
        <f t="shared" si="6"/>
        <v>84.963999999999999</v>
      </c>
      <c r="Q21" s="38">
        <f t="shared" si="6"/>
        <v>75.587000000000003</v>
      </c>
      <c r="R21" s="38">
        <f t="shared" si="6"/>
        <v>78.295999999999992</v>
      </c>
      <c r="S21" s="44">
        <f t="shared" si="4"/>
        <v>408.553</v>
      </c>
    </row>
    <row r="22" spans="1:19" ht="95.25" customHeight="1">
      <c r="A22" s="45" t="s">
        <v>22</v>
      </c>
      <c r="B22" s="46" t="s">
        <v>27</v>
      </c>
      <c r="C22" s="47"/>
      <c r="D22" s="48">
        <v>2025</v>
      </c>
      <c r="E22" s="48">
        <v>2029</v>
      </c>
      <c r="F22" s="49">
        <f t="shared" si="0"/>
        <v>80.555999999999997</v>
      </c>
      <c r="G22" s="49">
        <f t="shared" si="1"/>
        <v>80.555999999999997</v>
      </c>
      <c r="H22" s="77">
        <v>0</v>
      </c>
      <c r="I22" s="49">
        <f t="shared" si="5"/>
        <v>80.555999999999997</v>
      </c>
      <c r="J22" s="77">
        <v>0</v>
      </c>
      <c r="K22" s="77">
        <v>0</v>
      </c>
      <c r="L22" s="50" t="s">
        <v>47</v>
      </c>
      <c r="M22" s="49">
        <f t="shared" si="2"/>
        <v>80.555999999999997</v>
      </c>
      <c r="N22" s="49">
        <f>N77</f>
        <v>10.7</v>
      </c>
      <c r="O22" s="49">
        <f t="shared" ref="O22:R22" si="7">O77</f>
        <v>22.596</v>
      </c>
      <c r="P22" s="49">
        <f t="shared" si="7"/>
        <v>12.16</v>
      </c>
      <c r="Q22" s="49">
        <f t="shared" si="7"/>
        <v>19.645</v>
      </c>
      <c r="R22" s="49">
        <f t="shared" si="7"/>
        <v>15.455</v>
      </c>
      <c r="S22" s="51">
        <f t="shared" si="4"/>
        <v>80.555999999999997</v>
      </c>
    </row>
    <row r="23" spans="1:19" ht="53.25" customHeight="1">
      <c r="A23" s="58"/>
      <c r="B23" s="65"/>
      <c r="C23" s="59"/>
      <c r="D23" s="60"/>
      <c r="E23" s="60"/>
      <c r="F23" s="61"/>
      <c r="G23" s="61"/>
      <c r="H23" s="62"/>
      <c r="I23" s="61"/>
      <c r="J23" s="63"/>
      <c r="K23" s="63"/>
      <c r="L23" s="63"/>
      <c r="M23" s="61"/>
      <c r="N23" s="61"/>
      <c r="O23" s="61"/>
      <c r="P23" s="61"/>
      <c r="Q23" s="61"/>
      <c r="R23" s="61"/>
      <c r="S23" s="64"/>
    </row>
    <row r="24" spans="1:19" ht="131.25" customHeight="1">
      <c r="A24" s="52" t="s">
        <v>1</v>
      </c>
      <c r="B24" s="66" t="s">
        <v>25</v>
      </c>
      <c r="C24" s="53"/>
      <c r="D24" s="54">
        <v>2025</v>
      </c>
      <c r="E24" s="54">
        <v>2029</v>
      </c>
      <c r="F24" s="55">
        <f t="shared" si="0"/>
        <v>584.17200000000003</v>
      </c>
      <c r="G24" s="55">
        <f>H24+I24+J24+K24</f>
        <v>584.17200000000003</v>
      </c>
      <c r="H24" s="55">
        <f>H25+H26+H27</f>
        <v>20.85</v>
      </c>
      <c r="I24" s="55">
        <f>I25+I26+I27</f>
        <v>454.995</v>
      </c>
      <c r="J24" s="55">
        <f>J25+J26+J27</f>
        <v>108.327</v>
      </c>
      <c r="K24" s="76">
        <v>0</v>
      </c>
      <c r="L24" s="56" t="s">
        <v>47</v>
      </c>
      <c r="M24" s="55">
        <f t="shared" si="2"/>
        <v>584.17200000000003</v>
      </c>
      <c r="N24" s="55">
        <f>N25+N26+N27</f>
        <v>107.85399999999998</v>
      </c>
      <c r="O24" s="55">
        <f>O25+O26+O27</f>
        <v>112.16800000000001</v>
      </c>
      <c r="P24" s="55">
        <f>P25+P26+P27</f>
        <v>116.655</v>
      </c>
      <c r="Q24" s="55">
        <f>Q25+Q26+Q27</f>
        <v>121.321</v>
      </c>
      <c r="R24" s="55">
        <f>R25+R26+R27</f>
        <v>126.17400000000001</v>
      </c>
      <c r="S24" s="57">
        <f t="shared" si="4"/>
        <v>584.17200000000003</v>
      </c>
    </row>
    <row r="25" spans="1:19" ht="77.25" customHeight="1">
      <c r="A25" s="26" t="s">
        <v>2</v>
      </c>
      <c r="B25" s="67" t="s">
        <v>19</v>
      </c>
      <c r="C25" s="21"/>
      <c r="D25" s="28">
        <v>2025</v>
      </c>
      <c r="E25" s="28">
        <v>2029</v>
      </c>
      <c r="F25" s="39">
        <f t="shared" si="0"/>
        <v>220.01199999999997</v>
      </c>
      <c r="G25" s="39">
        <f t="shared" si="1"/>
        <v>220.01199999999997</v>
      </c>
      <c r="H25" s="41">
        <v>5.7370000000000001</v>
      </c>
      <c r="I25" s="39">
        <v>186.42</v>
      </c>
      <c r="J25" s="40">
        <v>27.855</v>
      </c>
      <c r="K25" s="40">
        <v>0</v>
      </c>
      <c r="L25" s="40" t="s">
        <v>47</v>
      </c>
      <c r="M25" s="39">
        <f t="shared" si="2"/>
        <v>220.012</v>
      </c>
      <c r="N25" s="39">
        <v>40.619999999999997</v>
      </c>
      <c r="O25" s="39">
        <v>42.244999999999997</v>
      </c>
      <c r="P25" s="39">
        <v>43.935000000000002</v>
      </c>
      <c r="Q25" s="39">
        <v>45.692</v>
      </c>
      <c r="R25" s="39">
        <v>47.52</v>
      </c>
      <c r="S25" s="42">
        <f t="shared" si="4"/>
        <v>220.012</v>
      </c>
    </row>
    <row r="26" spans="1:19" ht="77.25" customHeight="1">
      <c r="A26" s="26" t="s">
        <v>3</v>
      </c>
      <c r="B26" s="67" t="s">
        <v>20</v>
      </c>
      <c r="C26" s="21"/>
      <c r="D26" s="28">
        <v>2025</v>
      </c>
      <c r="E26" s="28">
        <v>2029</v>
      </c>
      <c r="F26" s="39">
        <f t="shared" si="0"/>
        <v>196.12799999999999</v>
      </c>
      <c r="G26" s="39">
        <f t="shared" si="1"/>
        <v>196.12799999999999</v>
      </c>
      <c r="H26" s="41">
        <v>8.3930000000000007</v>
      </c>
      <c r="I26" s="39">
        <v>117.345</v>
      </c>
      <c r="J26" s="39">
        <v>70.39</v>
      </c>
      <c r="K26" s="40">
        <v>0</v>
      </c>
      <c r="L26" s="40" t="s">
        <v>47</v>
      </c>
      <c r="M26" s="39">
        <f t="shared" si="2"/>
        <v>196.12799999999999</v>
      </c>
      <c r="N26" s="39">
        <v>36.210999999999999</v>
      </c>
      <c r="O26" s="39">
        <v>37.658999999999999</v>
      </c>
      <c r="P26" s="39">
        <v>39.164999999999999</v>
      </c>
      <c r="Q26" s="39">
        <v>40.731999999999999</v>
      </c>
      <c r="R26" s="39">
        <v>42.360999999999997</v>
      </c>
      <c r="S26" s="42">
        <f t="shared" si="4"/>
        <v>196.12799999999999</v>
      </c>
    </row>
    <row r="27" spans="1:19" ht="77.25" customHeight="1">
      <c r="A27" s="26" t="s">
        <v>10</v>
      </c>
      <c r="B27" s="67" t="s">
        <v>39</v>
      </c>
      <c r="C27" s="21"/>
      <c r="D27" s="28">
        <v>2025</v>
      </c>
      <c r="E27" s="28">
        <v>2029</v>
      </c>
      <c r="F27" s="39">
        <f t="shared" si="0"/>
        <v>168.03199999999998</v>
      </c>
      <c r="G27" s="39">
        <f t="shared" si="1"/>
        <v>168.03199999999998</v>
      </c>
      <c r="H27" s="41">
        <v>6.72</v>
      </c>
      <c r="I27" s="39">
        <v>151.22999999999999</v>
      </c>
      <c r="J27" s="40">
        <v>10.082000000000001</v>
      </c>
      <c r="K27" s="40">
        <v>0</v>
      </c>
      <c r="L27" s="40" t="s">
        <v>47</v>
      </c>
      <c r="M27" s="39">
        <f t="shared" si="2"/>
        <v>168.03200000000001</v>
      </c>
      <c r="N27" s="39">
        <v>31.023</v>
      </c>
      <c r="O27" s="39">
        <v>32.264000000000003</v>
      </c>
      <c r="P27" s="39">
        <v>33.555</v>
      </c>
      <c r="Q27" s="39">
        <v>34.896999999999998</v>
      </c>
      <c r="R27" s="39">
        <v>36.292999999999999</v>
      </c>
      <c r="S27" s="42">
        <f t="shared" si="4"/>
        <v>168.03200000000001</v>
      </c>
    </row>
    <row r="28" spans="1:19" ht="116.25" customHeight="1">
      <c r="A28" s="26" t="s">
        <v>11</v>
      </c>
      <c r="B28" s="24" t="s">
        <v>24</v>
      </c>
      <c r="C28" s="21"/>
      <c r="D28" s="28">
        <v>2025</v>
      </c>
      <c r="E28" s="28">
        <v>2029</v>
      </c>
      <c r="F28" s="38">
        <f t="shared" si="0"/>
        <v>408.553</v>
      </c>
      <c r="G28" s="38">
        <f t="shared" si="1"/>
        <v>408.553</v>
      </c>
      <c r="H28" s="43"/>
      <c r="I28" s="38">
        <f t="shared" si="5"/>
        <v>408.553</v>
      </c>
      <c r="J28" s="43"/>
      <c r="K28" s="76">
        <v>0</v>
      </c>
      <c r="L28" s="40" t="s">
        <v>47</v>
      </c>
      <c r="M28" s="38">
        <f t="shared" si="2"/>
        <v>408.553</v>
      </c>
      <c r="N28" s="38">
        <f>N29+N46+N74</f>
        <v>92.830999999999989</v>
      </c>
      <c r="O28" s="38">
        <f>O29+O46+O74</f>
        <v>76.875</v>
      </c>
      <c r="P28" s="38">
        <f>P29+P46+P74</f>
        <v>84.963999999999999</v>
      </c>
      <c r="Q28" s="38">
        <f>Q29+Q46+Q74</f>
        <v>75.587000000000003</v>
      </c>
      <c r="R28" s="38">
        <f>R29+R46+R74</f>
        <v>78.295999999999992</v>
      </c>
      <c r="S28" s="44">
        <f t="shared" si="4"/>
        <v>408.553</v>
      </c>
    </row>
    <row r="29" spans="1:19" ht="119.25" customHeight="1">
      <c r="A29" s="27" t="s">
        <v>13</v>
      </c>
      <c r="B29" s="68" t="s">
        <v>16</v>
      </c>
      <c r="C29" s="21"/>
      <c r="D29" s="28">
        <v>2025</v>
      </c>
      <c r="E29" s="28">
        <v>2029</v>
      </c>
      <c r="F29" s="38">
        <f t="shared" si="0"/>
        <v>64.218000000000004</v>
      </c>
      <c r="G29" s="38">
        <f t="shared" si="1"/>
        <v>64.218000000000004</v>
      </c>
      <c r="H29" s="43"/>
      <c r="I29" s="38">
        <f t="shared" si="5"/>
        <v>64.218000000000004</v>
      </c>
      <c r="J29" s="43"/>
      <c r="K29" s="76">
        <v>0</v>
      </c>
      <c r="L29" s="40" t="s">
        <v>47</v>
      </c>
      <c r="M29" s="38">
        <f t="shared" si="2"/>
        <v>64.218000000000004</v>
      </c>
      <c r="N29" s="38">
        <f>SUM(N30:N45)</f>
        <v>12.698</v>
      </c>
      <c r="O29" s="38">
        <f>SUM(O30:O45)</f>
        <v>17.991</v>
      </c>
      <c r="P29" s="38">
        <f>SUM(P30:P45)</f>
        <v>10.464</v>
      </c>
      <c r="Q29" s="38">
        <f>SUM(Q30:Q45)</f>
        <v>11.746</v>
      </c>
      <c r="R29" s="38">
        <f>SUM(R30:R45)</f>
        <v>11.319000000000001</v>
      </c>
      <c r="S29" s="44">
        <f t="shared" si="4"/>
        <v>64.218000000000004</v>
      </c>
    </row>
    <row r="30" spans="1:19" ht="62.25" customHeight="1">
      <c r="A30" s="26" t="s">
        <v>28</v>
      </c>
      <c r="B30" s="69" t="s">
        <v>62</v>
      </c>
      <c r="C30" s="21"/>
      <c r="D30" s="28">
        <v>2025</v>
      </c>
      <c r="E30" s="28">
        <v>2025</v>
      </c>
      <c r="F30" s="39">
        <f t="shared" si="0"/>
        <v>3.2250000000000001</v>
      </c>
      <c r="G30" s="39">
        <f t="shared" si="1"/>
        <v>3.2250000000000001</v>
      </c>
      <c r="H30" s="41"/>
      <c r="I30" s="39">
        <f t="shared" si="5"/>
        <v>3.2250000000000001</v>
      </c>
      <c r="J30" s="40"/>
      <c r="K30" s="40">
        <v>0</v>
      </c>
      <c r="L30" s="40" t="s">
        <v>47</v>
      </c>
      <c r="M30" s="39">
        <f t="shared" si="2"/>
        <v>3.2250000000000001</v>
      </c>
      <c r="N30" s="39">
        <v>3.2250000000000001</v>
      </c>
      <c r="O30" s="39"/>
      <c r="P30" s="39"/>
      <c r="Q30" s="39"/>
      <c r="R30" s="39"/>
      <c r="S30" s="42">
        <f t="shared" si="4"/>
        <v>3.2250000000000001</v>
      </c>
    </row>
    <row r="31" spans="1:19" ht="62.25" customHeight="1">
      <c r="A31" s="26" t="s">
        <v>29</v>
      </c>
      <c r="B31" s="69" t="s">
        <v>63</v>
      </c>
      <c r="C31" s="21"/>
      <c r="D31" s="28">
        <v>2025</v>
      </c>
      <c r="E31" s="28">
        <v>2025</v>
      </c>
      <c r="F31" s="39">
        <f t="shared" si="0"/>
        <v>3.2250000000000001</v>
      </c>
      <c r="G31" s="39">
        <f t="shared" si="1"/>
        <v>3.2250000000000001</v>
      </c>
      <c r="H31" s="41"/>
      <c r="I31" s="39">
        <f t="shared" si="5"/>
        <v>3.2250000000000001</v>
      </c>
      <c r="J31" s="40"/>
      <c r="K31" s="40">
        <v>0</v>
      </c>
      <c r="L31" s="40" t="s">
        <v>47</v>
      </c>
      <c r="M31" s="39">
        <f t="shared" si="2"/>
        <v>3.2250000000000001</v>
      </c>
      <c r="N31" s="39">
        <v>3.2250000000000001</v>
      </c>
      <c r="O31" s="39"/>
      <c r="P31" s="39"/>
      <c r="Q31" s="39"/>
      <c r="R31" s="39"/>
      <c r="S31" s="42">
        <f t="shared" si="4"/>
        <v>3.2250000000000001</v>
      </c>
    </row>
    <row r="32" spans="1:19" ht="62.25" customHeight="1">
      <c r="A32" s="26" t="s">
        <v>30</v>
      </c>
      <c r="B32" s="69" t="s">
        <v>136</v>
      </c>
      <c r="C32" s="21"/>
      <c r="D32" s="28">
        <v>2025</v>
      </c>
      <c r="E32" s="28">
        <v>2025</v>
      </c>
      <c r="F32" s="39">
        <f t="shared" si="0"/>
        <v>3.0230000000000001</v>
      </c>
      <c r="G32" s="39">
        <f t="shared" si="1"/>
        <v>3.0230000000000001</v>
      </c>
      <c r="H32" s="41"/>
      <c r="I32" s="39">
        <f t="shared" si="5"/>
        <v>3.0230000000000001</v>
      </c>
      <c r="J32" s="40"/>
      <c r="K32" s="40">
        <v>0</v>
      </c>
      <c r="L32" s="40" t="s">
        <v>47</v>
      </c>
      <c r="M32" s="39">
        <f t="shared" si="2"/>
        <v>3.0230000000000001</v>
      </c>
      <c r="N32" s="39">
        <v>3.0230000000000001</v>
      </c>
      <c r="O32" s="39"/>
      <c r="P32" s="39"/>
      <c r="Q32" s="39"/>
      <c r="R32" s="39"/>
      <c r="S32" s="42">
        <f t="shared" si="4"/>
        <v>3.0230000000000001</v>
      </c>
    </row>
    <row r="33" spans="1:19" ht="62.25" customHeight="1">
      <c r="A33" s="26" t="s">
        <v>31</v>
      </c>
      <c r="B33" s="69" t="s">
        <v>65</v>
      </c>
      <c r="C33" s="21"/>
      <c r="D33" s="28">
        <v>2025</v>
      </c>
      <c r="E33" s="28">
        <v>2025</v>
      </c>
      <c r="F33" s="39">
        <f t="shared" si="0"/>
        <v>3.2250000000000001</v>
      </c>
      <c r="G33" s="39">
        <f t="shared" si="1"/>
        <v>3.2250000000000001</v>
      </c>
      <c r="H33" s="41"/>
      <c r="I33" s="39">
        <f t="shared" si="5"/>
        <v>3.2250000000000001</v>
      </c>
      <c r="J33" s="40"/>
      <c r="K33" s="40">
        <v>0</v>
      </c>
      <c r="L33" s="40" t="s">
        <v>47</v>
      </c>
      <c r="M33" s="39">
        <f t="shared" si="2"/>
        <v>3.2250000000000001</v>
      </c>
      <c r="N33" s="39">
        <v>3.2250000000000001</v>
      </c>
      <c r="O33" s="39"/>
      <c r="P33" s="39"/>
      <c r="Q33" s="39"/>
      <c r="R33" s="39"/>
      <c r="S33" s="42">
        <f t="shared" si="4"/>
        <v>3.2250000000000001</v>
      </c>
    </row>
    <row r="34" spans="1:19" ht="62.25" customHeight="1">
      <c r="A34" s="26" t="s">
        <v>32</v>
      </c>
      <c r="B34" s="69" t="s">
        <v>66</v>
      </c>
      <c r="C34" s="21"/>
      <c r="D34" s="28">
        <v>2026</v>
      </c>
      <c r="E34" s="28">
        <v>2026</v>
      </c>
      <c r="F34" s="39">
        <f t="shared" si="0"/>
        <v>5.9969999999999999</v>
      </c>
      <c r="G34" s="39">
        <f t="shared" si="1"/>
        <v>5.9969999999999999</v>
      </c>
      <c r="H34" s="41"/>
      <c r="I34" s="39">
        <f t="shared" si="5"/>
        <v>5.9969999999999999</v>
      </c>
      <c r="J34" s="40"/>
      <c r="K34" s="40">
        <v>0</v>
      </c>
      <c r="L34" s="40" t="s">
        <v>47</v>
      </c>
      <c r="M34" s="39">
        <f t="shared" si="2"/>
        <v>5.9969999999999999</v>
      </c>
      <c r="N34" s="39"/>
      <c r="O34" s="39">
        <v>5.9969999999999999</v>
      </c>
      <c r="P34" s="39"/>
      <c r="Q34" s="39"/>
      <c r="R34" s="39"/>
      <c r="S34" s="42">
        <f t="shared" si="4"/>
        <v>5.9969999999999999</v>
      </c>
    </row>
    <row r="35" spans="1:19" ht="62.25" customHeight="1">
      <c r="A35" s="26" t="s">
        <v>33</v>
      </c>
      <c r="B35" s="69" t="s">
        <v>67</v>
      </c>
      <c r="C35" s="21"/>
      <c r="D35" s="28">
        <v>2026</v>
      </c>
      <c r="E35" s="28">
        <v>2026</v>
      </c>
      <c r="F35" s="39">
        <f t="shared" si="0"/>
        <v>5.9969999999999999</v>
      </c>
      <c r="G35" s="39">
        <f t="shared" si="1"/>
        <v>5.9969999999999999</v>
      </c>
      <c r="H35" s="41"/>
      <c r="I35" s="39">
        <f t="shared" si="5"/>
        <v>5.9969999999999999</v>
      </c>
      <c r="J35" s="40"/>
      <c r="K35" s="40">
        <v>0</v>
      </c>
      <c r="L35" s="40" t="s">
        <v>47</v>
      </c>
      <c r="M35" s="39">
        <f t="shared" si="2"/>
        <v>5.9969999999999999</v>
      </c>
      <c r="N35" s="39"/>
      <c r="O35" s="39">
        <v>5.9969999999999999</v>
      </c>
      <c r="P35" s="39"/>
      <c r="Q35" s="39"/>
      <c r="R35" s="39"/>
      <c r="S35" s="42">
        <f t="shared" si="4"/>
        <v>5.9969999999999999</v>
      </c>
    </row>
    <row r="36" spans="1:19" ht="62.25" customHeight="1">
      <c r="A36" s="26" t="s">
        <v>34</v>
      </c>
      <c r="B36" s="69" t="s">
        <v>68</v>
      </c>
      <c r="C36" s="21"/>
      <c r="D36" s="28">
        <v>2026</v>
      </c>
      <c r="E36" s="28">
        <v>2026</v>
      </c>
      <c r="F36" s="39">
        <f t="shared" si="0"/>
        <v>5.9969999999999999</v>
      </c>
      <c r="G36" s="39">
        <f t="shared" si="1"/>
        <v>5.9969999999999999</v>
      </c>
      <c r="H36" s="41"/>
      <c r="I36" s="39">
        <f t="shared" si="5"/>
        <v>5.9969999999999999</v>
      </c>
      <c r="J36" s="40"/>
      <c r="K36" s="40">
        <v>0</v>
      </c>
      <c r="L36" s="40" t="s">
        <v>47</v>
      </c>
      <c r="M36" s="39">
        <f t="shared" si="2"/>
        <v>5.9969999999999999</v>
      </c>
      <c r="N36" s="39"/>
      <c r="O36" s="39">
        <v>5.9969999999999999</v>
      </c>
      <c r="P36" s="39"/>
      <c r="Q36" s="39"/>
      <c r="R36" s="39"/>
      <c r="S36" s="42">
        <f t="shared" si="4"/>
        <v>5.9969999999999999</v>
      </c>
    </row>
    <row r="37" spans="1:19" ht="62.25" customHeight="1">
      <c r="A37" s="26" t="s">
        <v>69</v>
      </c>
      <c r="B37" s="69" t="s">
        <v>70</v>
      </c>
      <c r="C37" s="21"/>
      <c r="D37" s="28">
        <v>2027</v>
      </c>
      <c r="E37" s="28">
        <v>2027</v>
      </c>
      <c r="F37" s="39">
        <f t="shared" si="0"/>
        <v>3.488</v>
      </c>
      <c r="G37" s="39">
        <f t="shared" si="1"/>
        <v>3.488</v>
      </c>
      <c r="H37" s="41"/>
      <c r="I37" s="39">
        <f t="shared" si="5"/>
        <v>3.488</v>
      </c>
      <c r="J37" s="40"/>
      <c r="K37" s="40">
        <v>0</v>
      </c>
      <c r="L37" s="40" t="s">
        <v>47</v>
      </c>
      <c r="M37" s="39">
        <f t="shared" si="2"/>
        <v>3.488</v>
      </c>
      <c r="N37" s="39"/>
      <c r="O37" s="39"/>
      <c r="P37" s="39">
        <v>3.488</v>
      </c>
      <c r="Q37" s="39"/>
      <c r="R37" s="39"/>
      <c r="S37" s="42">
        <f t="shared" si="4"/>
        <v>3.488</v>
      </c>
    </row>
    <row r="38" spans="1:19" ht="62.25" customHeight="1">
      <c r="A38" s="26" t="s">
        <v>71</v>
      </c>
      <c r="B38" s="69" t="s">
        <v>72</v>
      </c>
      <c r="C38" s="21"/>
      <c r="D38" s="28">
        <v>2027</v>
      </c>
      <c r="E38" s="28">
        <v>2027</v>
      </c>
      <c r="F38" s="39">
        <f t="shared" si="0"/>
        <v>3.488</v>
      </c>
      <c r="G38" s="39">
        <f t="shared" si="1"/>
        <v>3.488</v>
      </c>
      <c r="H38" s="41"/>
      <c r="I38" s="39">
        <f t="shared" si="5"/>
        <v>3.488</v>
      </c>
      <c r="J38" s="40"/>
      <c r="K38" s="40">
        <v>0</v>
      </c>
      <c r="L38" s="40" t="s">
        <v>47</v>
      </c>
      <c r="M38" s="39">
        <f t="shared" si="2"/>
        <v>3.488</v>
      </c>
      <c r="N38" s="39"/>
      <c r="O38" s="39"/>
      <c r="P38" s="39">
        <v>3.488</v>
      </c>
      <c r="Q38" s="39"/>
      <c r="R38" s="39"/>
      <c r="S38" s="42">
        <f t="shared" si="4"/>
        <v>3.488</v>
      </c>
    </row>
    <row r="39" spans="1:19" ht="62.25" customHeight="1">
      <c r="A39" s="26" t="s">
        <v>73</v>
      </c>
      <c r="B39" s="69" t="s">
        <v>74</v>
      </c>
      <c r="C39" s="21"/>
      <c r="D39" s="28">
        <v>2027</v>
      </c>
      <c r="E39" s="28">
        <v>2027</v>
      </c>
      <c r="F39" s="39">
        <f t="shared" si="0"/>
        <v>3.488</v>
      </c>
      <c r="G39" s="39">
        <f t="shared" si="1"/>
        <v>3.488</v>
      </c>
      <c r="H39" s="41"/>
      <c r="I39" s="39">
        <f t="shared" si="5"/>
        <v>3.488</v>
      </c>
      <c r="J39" s="40"/>
      <c r="K39" s="40">
        <v>0</v>
      </c>
      <c r="L39" s="40" t="s">
        <v>47</v>
      </c>
      <c r="M39" s="39">
        <f t="shared" si="2"/>
        <v>3.488</v>
      </c>
      <c r="N39" s="39"/>
      <c r="O39" s="39"/>
      <c r="P39" s="39">
        <v>3.488</v>
      </c>
      <c r="Q39" s="39"/>
      <c r="R39" s="39"/>
      <c r="S39" s="42">
        <f t="shared" si="4"/>
        <v>3.488</v>
      </c>
    </row>
    <row r="40" spans="1:19" s="6" customFormat="1" ht="62.25" customHeight="1">
      <c r="A40" s="26" t="s">
        <v>75</v>
      </c>
      <c r="B40" s="69" t="s">
        <v>64</v>
      </c>
      <c r="C40" s="28"/>
      <c r="D40" s="28">
        <v>2028</v>
      </c>
      <c r="E40" s="28">
        <v>2028</v>
      </c>
      <c r="F40" s="39">
        <f t="shared" si="0"/>
        <v>4.49</v>
      </c>
      <c r="G40" s="39">
        <f t="shared" si="1"/>
        <v>4.49</v>
      </c>
      <c r="H40" s="41"/>
      <c r="I40" s="39">
        <f t="shared" si="5"/>
        <v>4.49</v>
      </c>
      <c r="J40" s="40"/>
      <c r="K40" s="40">
        <v>0</v>
      </c>
      <c r="L40" s="40" t="s">
        <v>47</v>
      </c>
      <c r="M40" s="39">
        <f t="shared" si="2"/>
        <v>4.49</v>
      </c>
      <c r="N40" s="39"/>
      <c r="O40" s="39"/>
      <c r="P40" s="39"/>
      <c r="Q40" s="39">
        <v>4.49</v>
      </c>
      <c r="R40" s="39"/>
      <c r="S40" s="42">
        <f t="shared" si="4"/>
        <v>4.49</v>
      </c>
    </row>
    <row r="41" spans="1:19" s="6" customFormat="1" ht="62.25" customHeight="1">
      <c r="A41" s="26" t="s">
        <v>76</v>
      </c>
      <c r="B41" s="69" t="s">
        <v>77</v>
      </c>
      <c r="C41" s="28"/>
      <c r="D41" s="28">
        <v>2028</v>
      </c>
      <c r="E41" s="28">
        <v>2028</v>
      </c>
      <c r="F41" s="39">
        <f t="shared" si="0"/>
        <v>3.6280000000000001</v>
      </c>
      <c r="G41" s="39">
        <f t="shared" si="1"/>
        <v>3.6280000000000001</v>
      </c>
      <c r="H41" s="41"/>
      <c r="I41" s="39">
        <f t="shared" si="5"/>
        <v>3.6280000000000001</v>
      </c>
      <c r="J41" s="40"/>
      <c r="K41" s="40">
        <v>0</v>
      </c>
      <c r="L41" s="40" t="s">
        <v>47</v>
      </c>
      <c r="M41" s="39">
        <f t="shared" si="2"/>
        <v>3.6280000000000001</v>
      </c>
      <c r="N41" s="39"/>
      <c r="O41" s="39"/>
      <c r="P41" s="39"/>
      <c r="Q41" s="39">
        <v>3.6280000000000001</v>
      </c>
      <c r="R41" s="39"/>
      <c r="S41" s="42">
        <f t="shared" si="4"/>
        <v>3.6280000000000001</v>
      </c>
    </row>
    <row r="42" spans="1:19" s="6" customFormat="1" ht="62.25" customHeight="1">
      <c r="A42" s="26" t="s">
        <v>78</v>
      </c>
      <c r="B42" s="69" t="s">
        <v>139</v>
      </c>
      <c r="C42" s="28"/>
      <c r="D42" s="28">
        <v>2028</v>
      </c>
      <c r="E42" s="28">
        <v>2028</v>
      </c>
      <c r="F42" s="39">
        <f t="shared" si="0"/>
        <v>3.6280000000000001</v>
      </c>
      <c r="G42" s="39">
        <f t="shared" si="1"/>
        <v>3.6280000000000001</v>
      </c>
      <c r="H42" s="41"/>
      <c r="I42" s="39">
        <f t="shared" si="5"/>
        <v>3.6280000000000001</v>
      </c>
      <c r="J42" s="40"/>
      <c r="K42" s="40">
        <v>0</v>
      </c>
      <c r="L42" s="40" t="s">
        <v>47</v>
      </c>
      <c r="M42" s="39">
        <f t="shared" si="2"/>
        <v>3.6280000000000001</v>
      </c>
      <c r="N42" s="39"/>
      <c r="O42" s="39"/>
      <c r="P42" s="39"/>
      <c r="Q42" s="39">
        <v>3.6280000000000001</v>
      </c>
      <c r="R42" s="39"/>
      <c r="S42" s="42">
        <f t="shared" si="4"/>
        <v>3.6280000000000001</v>
      </c>
    </row>
    <row r="43" spans="1:19" ht="62.25" customHeight="1">
      <c r="A43" s="26" t="s">
        <v>79</v>
      </c>
      <c r="B43" s="69" t="s">
        <v>80</v>
      </c>
      <c r="C43" s="21"/>
      <c r="D43" s="28">
        <v>2029</v>
      </c>
      <c r="E43" s="28">
        <v>2029</v>
      </c>
      <c r="F43" s="39">
        <f t="shared" si="0"/>
        <v>3.7730000000000001</v>
      </c>
      <c r="G43" s="39">
        <f t="shared" si="1"/>
        <v>3.7730000000000001</v>
      </c>
      <c r="H43" s="41"/>
      <c r="I43" s="39">
        <f t="shared" si="5"/>
        <v>3.7730000000000001</v>
      </c>
      <c r="J43" s="40"/>
      <c r="K43" s="40">
        <v>0</v>
      </c>
      <c r="L43" s="40" t="s">
        <v>47</v>
      </c>
      <c r="M43" s="39">
        <f t="shared" si="2"/>
        <v>3.7730000000000001</v>
      </c>
      <c r="N43" s="39"/>
      <c r="O43" s="39"/>
      <c r="P43" s="39"/>
      <c r="Q43" s="39"/>
      <c r="R43" s="39">
        <v>3.7730000000000001</v>
      </c>
      <c r="S43" s="42">
        <f t="shared" si="4"/>
        <v>3.7730000000000001</v>
      </c>
    </row>
    <row r="44" spans="1:19" ht="62.25" customHeight="1">
      <c r="A44" s="26" t="s">
        <v>81</v>
      </c>
      <c r="B44" s="69" t="s">
        <v>82</v>
      </c>
      <c r="C44" s="21"/>
      <c r="D44" s="28">
        <v>2029</v>
      </c>
      <c r="E44" s="28">
        <v>2029</v>
      </c>
      <c r="F44" s="39">
        <f t="shared" si="0"/>
        <v>3.7730000000000001</v>
      </c>
      <c r="G44" s="39">
        <f t="shared" si="1"/>
        <v>3.7730000000000001</v>
      </c>
      <c r="H44" s="41"/>
      <c r="I44" s="39">
        <f t="shared" si="5"/>
        <v>3.7730000000000001</v>
      </c>
      <c r="J44" s="40"/>
      <c r="K44" s="40">
        <v>0</v>
      </c>
      <c r="L44" s="40" t="s">
        <v>47</v>
      </c>
      <c r="M44" s="39">
        <f t="shared" si="2"/>
        <v>3.7730000000000001</v>
      </c>
      <c r="N44" s="39"/>
      <c r="O44" s="39"/>
      <c r="P44" s="39"/>
      <c r="Q44" s="39"/>
      <c r="R44" s="39">
        <v>3.7730000000000001</v>
      </c>
      <c r="S44" s="42">
        <f t="shared" si="4"/>
        <v>3.7730000000000001</v>
      </c>
    </row>
    <row r="45" spans="1:19" ht="62.25" customHeight="1">
      <c r="A45" s="26" t="s">
        <v>83</v>
      </c>
      <c r="B45" s="69" t="s">
        <v>84</v>
      </c>
      <c r="C45" s="21"/>
      <c r="D45" s="28">
        <v>2029</v>
      </c>
      <c r="E45" s="28">
        <v>2029</v>
      </c>
      <c r="F45" s="39">
        <f t="shared" si="0"/>
        <v>3.7730000000000001</v>
      </c>
      <c r="G45" s="39">
        <f t="shared" si="1"/>
        <v>3.7730000000000001</v>
      </c>
      <c r="H45" s="41"/>
      <c r="I45" s="39">
        <f t="shared" si="5"/>
        <v>3.7730000000000001</v>
      </c>
      <c r="J45" s="40"/>
      <c r="K45" s="40">
        <v>0</v>
      </c>
      <c r="L45" s="40" t="s">
        <v>47</v>
      </c>
      <c r="M45" s="39">
        <f t="shared" si="2"/>
        <v>3.7730000000000001</v>
      </c>
      <c r="N45" s="39"/>
      <c r="O45" s="39"/>
      <c r="P45" s="39"/>
      <c r="Q45" s="39"/>
      <c r="R45" s="39">
        <v>3.7730000000000001</v>
      </c>
      <c r="S45" s="42">
        <f t="shared" si="4"/>
        <v>3.7730000000000001</v>
      </c>
    </row>
    <row r="46" spans="1:19" ht="128.25" customHeight="1">
      <c r="A46" s="27" t="s">
        <v>14</v>
      </c>
      <c r="B46" s="70" t="s">
        <v>142</v>
      </c>
      <c r="C46" s="21"/>
      <c r="D46" s="28">
        <v>2025</v>
      </c>
      <c r="E46" s="28">
        <v>2029</v>
      </c>
      <c r="F46" s="38">
        <f t="shared" si="0"/>
        <v>215.14000000000001</v>
      </c>
      <c r="G46" s="38">
        <f t="shared" si="1"/>
        <v>215.14000000000001</v>
      </c>
      <c r="H46" s="43"/>
      <c r="I46" s="38">
        <f t="shared" si="5"/>
        <v>215.14000000000001</v>
      </c>
      <c r="J46" s="40"/>
      <c r="K46" s="77">
        <v>0</v>
      </c>
      <c r="L46" s="40" t="s">
        <v>47</v>
      </c>
      <c r="M46" s="38">
        <f t="shared" si="2"/>
        <v>215.14000000000001</v>
      </c>
      <c r="N46" s="38">
        <f>N47+N59+N65</f>
        <v>43.411999999999999</v>
      </c>
      <c r="O46" s="38">
        <f>O47+O59+O65</f>
        <v>43.093999999999994</v>
      </c>
      <c r="P46" s="38">
        <f>P47+P59+P65</f>
        <v>43</v>
      </c>
      <c r="Q46" s="38">
        <f>Q47+Q59+Q65</f>
        <v>42.668999999999997</v>
      </c>
      <c r="R46" s="38">
        <f>R47+R59+R65</f>
        <v>42.964999999999996</v>
      </c>
      <c r="S46" s="44">
        <f t="shared" si="4"/>
        <v>215.14000000000001</v>
      </c>
    </row>
    <row r="47" spans="1:19" ht="128.25" customHeight="1">
      <c r="A47" s="27" t="s">
        <v>35</v>
      </c>
      <c r="B47" s="70" t="s">
        <v>85</v>
      </c>
      <c r="C47" s="21"/>
      <c r="D47" s="28">
        <v>2025</v>
      </c>
      <c r="E47" s="28">
        <v>2029</v>
      </c>
      <c r="F47" s="38">
        <f t="shared" si="0"/>
        <v>124.73</v>
      </c>
      <c r="G47" s="38">
        <f t="shared" si="1"/>
        <v>124.73</v>
      </c>
      <c r="H47" s="43"/>
      <c r="I47" s="38">
        <f t="shared" si="5"/>
        <v>124.73</v>
      </c>
      <c r="J47" s="40"/>
      <c r="K47" s="77">
        <v>0</v>
      </c>
      <c r="L47" s="40" t="s">
        <v>47</v>
      </c>
      <c r="M47" s="38">
        <f t="shared" si="2"/>
        <v>124.73</v>
      </c>
      <c r="N47" s="38">
        <f>SUM(N48:N58)</f>
        <v>24.923999999999999</v>
      </c>
      <c r="O47" s="38">
        <f>SUM(O48:O58)</f>
        <v>24.93</v>
      </c>
      <c r="P47" s="38">
        <f>SUM(P48:P58)</f>
        <v>24.984000000000002</v>
      </c>
      <c r="Q47" s="38">
        <f>SUM(Q48:Q58)</f>
        <v>24.911999999999999</v>
      </c>
      <c r="R47" s="38">
        <f>SUM(R48:R58)</f>
        <v>24.98</v>
      </c>
      <c r="S47" s="44">
        <f t="shared" si="4"/>
        <v>124.73</v>
      </c>
    </row>
    <row r="48" spans="1:19" ht="62.25" customHeight="1">
      <c r="A48" s="26" t="s">
        <v>86</v>
      </c>
      <c r="B48" s="69" t="s">
        <v>87</v>
      </c>
      <c r="C48" s="21"/>
      <c r="D48" s="28">
        <v>2025</v>
      </c>
      <c r="E48" s="28">
        <v>2025</v>
      </c>
      <c r="F48" s="39">
        <f t="shared" si="0"/>
        <v>12.462</v>
      </c>
      <c r="G48" s="39">
        <f t="shared" si="1"/>
        <v>12.462</v>
      </c>
      <c r="H48" s="41"/>
      <c r="I48" s="39">
        <f t="shared" si="5"/>
        <v>12.462</v>
      </c>
      <c r="J48" s="40"/>
      <c r="K48" s="40">
        <v>0</v>
      </c>
      <c r="L48" s="40" t="s">
        <v>47</v>
      </c>
      <c r="M48" s="39">
        <f t="shared" si="2"/>
        <v>12.462</v>
      </c>
      <c r="N48" s="39">
        <v>12.462</v>
      </c>
      <c r="O48" s="39"/>
      <c r="P48" s="39"/>
      <c r="Q48" s="39"/>
      <c r="R48" s="39"/>
      <c r="S48" s="42">
        <f t="shared" si="4"/>
        <v>12.462</v>
      </c>
    </row>
    <row r="49" spans="1:19" ht="62.25" customHeight="1">
      <c r="A49" s="26" t="s">
        <v>88</v>
      </c>
      <c r="B49" s="69" t="s">
        <v>89</v>
      </c>
      <c r="C49" s="21"/>
      <c r="D49" s="28">
        <v>2025</v>
      </c>
      <c r="E49" s="28">
        <v>2025</v>
      </c>
      <c r="F49" s="39">
        <f t="shared" si="0"/>
        <v>12.462</v>
      </c>
      <c r="G49" s="39">
        <f t="shared" si="1"/>
        <v>12.462</v>
      </c>
      <c r="H49" s="41"/>
      <c r="I49" s="39">
        <f t="shared" si="5"/>
        <v>12.462</v>
      </c>
      <c r="J49" s="40"/>
      <c r="K49" s="40">
        <v>0</v>
      </c>
      <c r="L49" s="40" t="s">
        <v>47</v>
      </c>
      <c r="M49" s="39">
        <f t="shared" si="2"/>
        <v>12.462</v>
      </c>
      <c r="N49" s="39">
        <v>12.462</v>
      </c>
      <c r="O49" s="39"/>
      <c r="P49" s="39"/>
      <c r="Q49" s="39"/>
      <c r="R49" s="39"/>
      <c r="S49" s="42">
        <f t="shared" si="4"/>
        <v>12.462</v>
      </c>
    </row>
    <row r="50" spans="1:19" ht="62.25" customHeight="1">
      <c r="A50" s="26" t="s">
        <v>90</v>
      </c>
      <c r="B50" s="69" t="s">
        <v>91</v>
      </c>
      <c r="C50" s="21"/>
      <c r="D50" s="28">
        <v>2026</v>
      </c>
      <c r="E50" s="28">
        <v>2026</v>
      </c>
      <c r="F50" s="39">
        <f t="shared" si="0"/>
        <v>7.0579999999999998</v>
      </c>
      <c r="G50" s="39">
        <f t="shared" si="1"/>
        <v>7.0579999999999998</v>
      </c>
      <c r="H50" s="41"/>
      <c r="I50" s="39">
        <f t="shared" si="5"/>
        <v>7.0579999999999998</v>
      </c>
      <c r="J50" s="40"/>
      <c r="K50" s="40">
        <v>0</v>
      </c>
      <c r="L50" s="40" t="s">
        <v>47</v>
      </c>
      <c r="M50" s="39">
        <f t="shared" si="2"/>
        <v>7.0579999999999998</v>
      </c>
      <c r="N50" s="39"/>
      <c r="O50" s="39">
        <v>7.0579999999999998</v>
      </c>
      <c r="P50" s="39"/>
      <c r="Q50" s="39"/>
      <c r="R50" s="39"/>
      <c r="S50" s="42">
        <f t="shared" si="4"/>
        <v>7.0579999999999998</v>
      </c>
    </row>
    <row r="51" spans="1:19" ht="62.25" customHeight="1">
      <c r="A51" s="26" t="s">
        <v>92</v>
      </c>
      <c r="B51" s="69" t="s">
        <v>93</v>
      </c>
      <c r="C51" s="21"/>
      <c r="D51" s="28">
        <v>2026</v>
      </c>
      <c r="E51" s="28">
        <v>2026</v>
      </c>
      <c r="F51" s="39">
        <f t="shared" si="0"/>
        <v>7.0579999999999998</v>
      </c>
      <c r="G51" s="39">
        <f t="shared" si="1"/>
        <v>7.0579999999999998</v>
      </c>
      <c r="H51" s="41"/>
      <c r="I51" s="39">
        <f t="shared" si="5"/>
        <v>7.0579999999999998</v>
      </c>
      <c r="J51" s="40"/>
      <c r="K51" s="40">
        <v>0</v>
      </c>
      <c r="L51" s="40" t="s">
        <v>47</v>
      </c>
      <c r="M51" s="39">
        <f t="shared" si="2"/>
        <v>7.0579999999999998</v>
      </c>
      <c r="N51" s="39"/>
      <c r="O51" s="39">
        <v>7.0579999999999998</v>
      </c>
      <c r="P51" s="39"/>
      <c r="Q51" s="39"/>
      <c r="R51" s="39"/>
      <c r="S51" s="42">
        <f t="shared" si="4"/>
        <v>7.0579999999999998</v>
      </c>
    </row>
    <row r="52" spans="1:19" s="8" customFormat="1" ht="62.25" customHeight="1">
      <c r="A52" s="26" t="s">
        <v>94</v>
      </c>
      <c r="B52" s="69" t="s">
        <v>95</v>
      </c>
      <c r="C52" s="28"/>
      <c r="D52" s="28">
        <v>2026</v>
      </c>
      <c r="E52" s="28">
        <v>2026</v>
      </c>
      <c r="F52" s="39">
        <f t="shared" si="0"/>
        <v>3.137</v>
      </c>
      <c r="G52" s="39">
        <f t="shared" si="1"/>
        <v>3.137</v>
      </c>
      <c r="H52" s="41"/>
      <c r="I52" s="39">
        <f t="shared" si="5"/>
        <v>3.137</v>
      </c>
      <c r="J52" s="40"/>
      <c r="K52" s="40">
        <v>0</v>
      </c>
      <c r="L52" s="40" t="s">
        <v>47</v>
      </c>
      <c r="M52" s="39">
        <f t="shared" si="2"/>
        <v>3.137</v>
      </c>
      <c r="N52" s="39"/>
      <c r="O52" s="39">
        <v>3.137</v>
      </c>
      <c r="P52" s="39"/>
      <c r="Q52" s="39"/>
      <c r="R52" s="39"/>
      <c r="S52" s="42">
        <f t="shared" si="4"/>
        <v>3.137</v>
      </c>
    </row>
    <row r="53" spans="1:19" ht="62.25" customHeight="1">
      <c r="A53" s="26" t="s">
        <v>96</v>
      </c>
      <c r="B53" s="69" t="s">
        <v>97</v>
      </c>
      <c r="C53" s="29"/>
      <c r="D53" s="28">
        <v>2026</v>
      </c>
      <c r="E53" s="28">
        <v>2026</v>
      </c>
      <c r="F53" s="39">
        <f t="shared" si="0"/>
        <v>4.21</v>
      </c>
      <c r="G53" s="39">
        <f t="shared" si="1"/>
        <v>4.21</v>
      </c>
      <c r="H53" s="41"/>
      <c r="I53" s="39">
        <f t="shared" si="5"/>
        <v>4.21</v>
      </c>
      <c r="J53" s="40"/>
      <c r="K53" s="40">
        <v>0</v>
      </c>
      <c r="L53" s="40" t="s">
        <v>47</v>
      </c>
      <c r="M53" s="39">
        <f t="shared" si="2"/>
        <v>4.21</v>
      </c>
      <c r="N53" s="39"/>
      <c r="O53" s="39">
        <v>4.21</v>
      </c>
      <c r="P53" s="39"/>
      <c r="Q53" s="39"/>
      <c r="R53" s="39"/>
      <c r="S53" s="42">
        <f t="shared" si="4"/>
        <v>4.21</v>
      </c>
    </row>
    <row r="54" spans="1:19" ht="62.25" customHeight="1">
      <c r="A54" s="26" t="s">
        <v>98</v>
      </c>
      <c r="B54" s="69" t="s">
        <v>99</v>
      </c>
      <c r="C54" s="28"/>
      <c r="D54" s="28">
        <v>2026</v>
      </c>
      <c r="E54" s="28">
        <v>2026</v>
      </c>
      <c r="F54" s="39">
        <f t="shared" si="0"/>
        <v>3.4670000000000001</v>
      </c>
      <c r="G54" s="39">
        <f t="shared" si="1"/>
        <v>3.4670000000000001</v>
      </c>
      <c r="H54" s="41"/>
      <c r="I54" s="39">
        <f t="shared" si="5"/>
        <v>3.4670000000000001</v>
      </c>
      <c r="J54" s="40"/>
      <c r="K54" s="40">
        <v>0</v>
      </c>
      <c r="L54" s="40" t="s">
        <v>47</v>
      </c>
      <c r="M54" s="39">
        <f t="shared" si="2"/>
        <v>3.4670000000000001</v>
      </c>
      <c r="N54" s="39"/>
      <c r="O54" s="39">
        <v>3.4670000000000001</v>
      </c>
      <c r="P54" s="39"/>
      <c r="Q54" s="39"/>
      <c r="R54" s="39"/>
      <c r="S54" s="42">
        <f t="shared" si="4"/>
        <v>3.4670000000000001</v>
      </c>
    </row>
    <row r="55" spans="1:19" ht="62.25" customHeight="1">
      <c r="A55" s="26" t="s">
        <v>100</v>
      </c>
      <c r="B55" s="69" t="s">
        <v>101</v>
      </c>
      <c r="C55" s="21"/>
      <c r="D55" s="28">
        <v>2027</v>
      </c>
      <c r="E55" s="28">
        <v>2027</v>
      </c>
      <c r="F55" s="39">
        <f t="shared" si="0"/>
        <v>24.984000000000002</v>
      </c>
      <c r="G55" s="39">
        <f t="shared" si="1"/>
        <v>24.984000000000002</v>
      </c>
      <c r="H55" s="41"/>
      <c r="I55" s="39">
        <f t="shared" si="5"/>
        <v>24.984000000000002</v>
      </c>
      <c r="J55" s="40"/>
      <c r="K55" s="40">
        <v>0</v>
      </c>
      <c r="L55" s="40" t="s">
        <v>47</v>
      </c>
      <c r="M55" s="39">
        <f t="shared" si="2"/>
        <v>24.984000000000002</v>
      </c>
      <c r="N55" s="39"/>
      <c r="O55" s="39"/>
      <c r="P55" s="39">
        <v>24.984000000000002</v>
      </c>
      <c r="Q55" s="39"/>
      <c r="R55" s="39"/>
      <c r="S55" s="42">
        <f t="shared" si="4"/>
        <v>24.984000000000002</v>
      </c>
    </row>
    <row r="56" spans="1:19" ht="62.25" customHeight="1">
      <c r="A56" s="26" t="s">
        <v>102</v>
      </c>
      <c r="B56" s="69" t="s">
        <v>103</v>
      </c>
      <c r="C56" s="21"/>
      <c r="D56" s="28">
        <v>2028</v>
      </c>
      <c r="E56" s="28">
        <v>2028</v>
      </c>
      <c r="F56" s="39">
        <f t="shared" si="0"/>
        <v>18.483000000000001</v>
      </c>
      <c r="G56" s="39">
        <f t="shared" si="1"/>
        <v>18.483000000000001</v>
      </c>
      <c r="H56" s="41"/>
      <c r="I56" s="39">
        <f t="shared" si="5"/>
        <v>18.483000000000001</v>
      </c>
      <c r="J56" s="40"/>
      <c r="K56" s="40">
        <v>0</v>
      </c>
      <c r="L56" s="40" t="s">
        <v>47</v>
      </c>
      <c r="M56" s="39">
        <f t="shared" si="2"/>
        <v>18.483000000000001</v>
      </c>
      <c r="N56" s="39"/>
      <c r="O56" s="39"/>
      <c r="P56" s="39"/>
      <c r="Q56" s="39">
        <v>18.483000000000001</v>
      </c>
      <c r="R56" s="39"/>
      <c r="S56" s="42">
        <f t="shared" si="4"/>
        <v>18.483000000000001</v>
      </c>
    </row>
    <row r="57" spans="1:19" ht="62.25" customHeight="1">
      <c r="A57" s="26" t="s">
        <v>104</v>
      </c>
      <c r="B57" s="69" t="s">
        <v>130</v>
      </c>
      <c r="C57" s="32"/>
      <c r="D57" s="28">
        <v>2028</v>
      </c>
      <c r="E57" s="28">
        <v>2028</v>
      </c>
      <c r="F57" s="39">
        <f t="shared" si="0"/>
        <v>6.4290000000000003</v>
      </c>
      <c r="G57" s="39">
        <f t="shared" si="1"/>
        <v>6.4290000000000003</v>
      </c>
      <c r="H57" s="41"/>
      <c r="I57" s="39">
        <f t="shared" si="5"/>
        <v>6.4290000000000003</v>
      </c>
      <c r="J57" s="40"/>
      <c r="K57" s="40">
        <v>0</v>
      </c>
      <c r="L57" s="40" t="s">
        <v>47</v>
      </c>
      <c r="M57" s="39">
        <f t="shared" si="2"/>
        <v>6.4290000000000003</v>
      </c>
      <c r="N57" s="39"/>
      <c r="O57" s="39"/>
      <c r="P57" s="39"/>
      <c r="Q57" s="39">
        <v>6.4290000000000003</v>
      </c>
      <c r="R57" s="39"/>
      <c r="S57" s="42">
        <f t="shared" si="4"/>
        <v>6.4290000000000003</v>
      </c>
    </row>
    <row r="58" spans="1:19" ht="62.25" customHeight="1">
      <c r="A58" s="26" t="s">
        <v>105</v>
      </c>
      <c r="B58" s="69" t="s">
        <v>131</v>
      </c>
      <c r="C58" s="32"/>
      <c r="D58" s="28">
        <v>2029</v>
      </c>
      <c r="E58" s="28">
        <v>2029</v>
      </c>
      <c r="F58" s="39">
        <f t="shared" si="0"/>
        <v>24.98</v>
      </c>
      <c r="G58" s="39">
        <f t="shared" si="1"/>
        <v>24.98</v>
      </c>
      <c r="H58" s="41"/>
      <c r="I58" s="39">
        <f t="shared" si="5"/>
        <v>24.98</v>
      </c>
      <c r="J58" s="40"/>
      <c r="K58" s="40">
        <v>0</v>
      </c>
      <c r="L58" s="40" t="s">
        <v>47</v>
      </c>
      <c r="M58" s="39">
        <f t="shared" si="2"/>
        <v>24.98</v>
      </c>
      <c r="N58" s="39"/>
      <c r="O58" s="39"/>
      <c r="P58" s="39"/>
      <c r="Q58" s="39"/>
      <c r="R58" s="39">
        <v>24.98</v>
      </c>
      <c r="S58" s="42">
        <f t="shared" si="4"/>
        <v>24.98</v>
      </c>
    </row>
    <row r="59" spans="1:19" ht="109.5" customHeight="1">
      <c r="A59" s="27" t="s">
        <v>36</v>
      </c>
      <c r="B59" s="70" t="s">
        <v>106</v>
      </c>
      <c r="C59" s="32"/>
      <c r="D59" s="28">
        <v>2025</v>
      </c>
      <c r="E59" s="28">
        <v>2029</v>
      </c>
      <c r="F59" s="38">
        <f t="shared" si="0"/>
        <v>38.881</v>
      </c>
      <c r="G59" s="38">
        <f t="shared" si="1"/>
        <v>38.881</v>
      </c>
      <c r="H59" s="43"/>
      <c r="I59" s="38">
        <f t="shared" si="5"/>
        <v>38.881</v>
      </c>
      <c r="J59" s="40"/>
      <c r="K59" s="77">
        <v>0</v>
      </c>
      <c r="L59" s="40" t="s">
        <v>47</v>
      </c>
      <c r="M59" s="38">
        <f t="shared" si="2"/>
        <v>38.881</v>
      </c>
      <c r="N59" s="38">
        <f>SUM(N60:N64)</f>
        <v>7.82</v>
      </c>
      <c r="O59" s="38">
        <f>SUM(O60:O64)</f>
        <v>7.8339999999999996</v>
      </c>
      <c r="P59" s="38">
        <f>SUM(P60:P64)</f>
        <v>7.8369999999999997</v>
      </c>
      <c r="Q59" s="38">
        <f>SUM(Q60:Q64)</f>
        <v>7.585</v>
      </c>
      <c r="R59" s="38">
        <f>SUM(R60:R64)</f>
        <v>7.8049999999999997</v>
      </c>
      <c r="S59" s="44">
        <f t="shared" si="4"/>
        <v>38.881</v>
      </c>
    </row>
    <row r="60" spans="1:19" ht="61.5" customHeight="1">
      <c r="A60" s="26" t="s">
        <v>107</v>
      </c>
      <c r="B60" s="69" t="s">
        <v>108</v>
      </c>
      <c r="C60" s="32"/>
      <c r="D60" s="28">
        <v>2025</v>
      </c>
      <c r="E60" s="28">
        <v>2025</v>
      </c>
      <c r="F60" s="39">
        <f t="shared" si="0"/>
        <v>7.82</v>
      </c>
      <c r="G60" s="39">
        <f t="shared" si="1"/>
        <v>7.82</v>
      </c>
      <c r="H60" s="41"/>
      <c r="I60" s="39">
        <f t="shared" si="5"/>
        <v>7.82</v>
      </c>
      <c r="J60" s="40"/>
      <c r="K60" s="40">
        <v>0</v>
      </c>
      <c r="L60" s="40" t="s">
        <v>47</v>
      </c>
      <c r="M60" s="39">
        <f t="shared" si="2"/>
        <v>7.82</v>
      </c>
      <c r="N60" s="39">
        <v>7.82</v>
      </c>
      <c r="O60" s="39"/>
      <c r="P60" s="39"/>
      <c r="Q60" s="39"/>
      <c r="R60" s="39"/>
      <c r="S60" s="42">
        <f t="shared" si="4"/>
        <v>7.82</v>
      </c>
    </row>
    <row r="61" spans="1:19" ht="61.5" customHeight="1">
      <c r="A61" s="26" t="s">
        <v>109</v>
      </c>
      <c r="B61" s="69" t="s">
        <v>110</v>
      </c>
      <c r="C61" s="32"/>
      <c r="D61" s="28">
        <v>2026</v>
      </c>
      <c r="E61" s="28">
        <v>2026</v>
      </c>
      <c r="F61" s="39">
        <f t="shared" si="0"/>
        <v>7.8339999999999996</v>
      </c>
      <c r="G61" s="39">
        <f t="shared" si="1"/>
        <v>7.8339999999999996</v>
      </c>
      <c r="H61" s="41"/>
      <c r="I61" s="39">
        <f t="shared" si="5"/>
        <v>7.8339999999999996</v>
      </c>
      <c r="J61" s="40"/>
      <c r="K61" s="40">
        <v>0</v>
      </c>
      <c r="L61" s="40" t="s">
        <v>47</v>
      </c>
      <c r="M61" s="39">
        <f t="shared" si="2"/>
        <v>7.8339999999999996</v>
      </c>
      <c r="N61" s="39"/>
      <c r="O61" s="39">
        <v>7.8339999999999996</v>
      </c>
      <c r="P61" s="39"/>
      <c r="Q61" s="39"/>
      <c r="R61" s="39"/>
      <c r="S61" s="42">
        <f t="shared" si="4"/>
        <v>7.8339999999999996</v>
      </c>
    </row>
    <row r="62" spans="1:19" ht="61.5" customHeight="1">
      <c r="A62" s="26" t="s">
        <v>111</v>
      </c>
      <c r="B62" s="69" t="s">
        <v>112</v>
      </c>
      <c r="C62" s="37"/>
      <c r="D62" s="28">
        <v>2027</v>
      </c>
      <c r="E62" s="28">
        <v>2027</v>
      </c>
      <c r="F62" s="39">
        <f t="shared" si="0"/>
        <v>7.8369999999999997</v>
      </c>
      <c r="G62" s="39">
        <f t="shared" si="1"/>
        <v>7.8369999999999997</v>
      </c>
      <c r="H62" s="41"/>
      <c r="I62" s="39">
        <f t="shared" si="5"/>
        <v>7.8369999999999997</v>
      </c>
      <c r="J62" s="40"/>
      <c r="K62" s="40">
        <v>0</v>
      </c>
      <c r="L62" s="40" t="s">
        <v>47</v>
      </c>
      <c r="M62" s="39">
        <f t="shared" si="2"/>
        <v>7.8369999999999997</v>
      </c>
      <c r="N62" s="39"/>
      <c r="O62" s="39"/>
      <c r="P62" s="39">
        <v>7.8369999999999997</v>
      </c>
      <c r="Q62" s="39"/>
      <c r="R62" s="39"/>
      <c r="S62" s="42">
        <f t="shared" si="4"/>
        <v>7.8369999999999997</v>
      </c>
    </row>
    <row r="63" spans="1:19" ht="76.5" customHeight="1">
      <c r="A63" s="26" t="s">
        <v>113</v>
      </c>
      <c r="B63" s="69" t="s">
        <v>114</v>
      </c>
      <c r="C63" s="37"/>
      <c r="D63" s="28">
        <v>2028</v>
      </c>
      <c r="E63" s="28">
        <v>2028</v>
      </c>
      <c r="F63" s="39">
        <f t="shared" si="0"/>
        <v>7.585</v>
      </c>
      <c r="G63" s="39">
        <f t="shared" si="1"/>
        <v>7.585</v>
      </c>
      <c r="H63" s="41"/>
      <c r="I63" s="39">
        <f t="shared" si="5"/>
        <v>7.585</v>
      </c>
      <c r="J63" s="40"/>
      <c r="K63" s="40">
        <v>0</v>
      </c>
      <c r="L63" s="40" t="s">
        <v>47</v>
      </c>
      <c r="M63" s="39">
        <f t="shared" si="2"/>
        <v>7.585</v>
      </c>
      <c r="N63" s="39"/>
      <c r="O63" s="39"/>
      <c r="P63" s="39"/>
      <c r="Q63" s="39">
        <v>7.585</v>
      </c>
      <c r="R63" s="39"/>
      <c r="S63" s="42">
        <f t="shared" si="4"/>
        <v>7.585</v>
      </c>
    </row>
    <row r="64" spans="1:19" ht="76.5" customHeight="1">
      <c r="A64" s="26" t="s">
        <v>115</v>
      </c>
      <c r="B64" s="69" t="s">
        <v>133</v>
      </c>
      <c r="C64" s="37"/>
      <c r="D64" s="28">
        <v>2029</v>
      </c>
      <c r="E64" s="28">
        <v>2029</v>
      </c>
      <c r="F64" s="39">
        <f t="shared" si="0"/>
        <v>7.8049999999999997</v>
      </c>
      <c r="G64" s="39">
        <f t="shared" si="1"/>
        <v>7.8049999999999997</v>
      </c>
      <c r="H64" s="41"/>
      <c r="I64" s="39">
        <f t="shared" si="5"/>
        <v>7.8049999999999997</v>
      </c>
      <c r="J64" s="40"/>
      <c r="K64" s="40">
        <v>0</v>
      </c>
      <c r="L64" s="40" t="s">
        <v>47</v>
      </c>
      <c r="M64" s="39">
        <f t="shared" si="2"/>
        <v>7.8049999999999997</v>
      </c>
      <c r="N64" s="39"/>
      <c r="O64" s="39"/>
      <c r="P64" s="39"/>
      <c r="Q64" s="39"/>
      <c r="R64" s="39">
        <v>7.8049999999999997</v>
      </c>
      <c r="S64" s="42">
        <f t="shared" si="4"/>
        <v>7.8049999999999997</v>
      </c>
    </row>
    <row r="65" spans="1:19" ht="115.5" customHeight="1">
      <c r="A65" s="27" t="s">
        <v>37</v>
      </c>
      <c r="B65" s="70" t="s">
        <v>18</v>
      </c>
      <c r="C65" s="32"/>
      <c r="D65" s="28">
        <v>2025</v>
      </c>
      <c r="E65" s="28">
        <v>2029</v>
      </c>
      <c r="F65" s="38">
        <f t="shared" si="0"/>
        <v>51.529000000000003</v>
      </c>
      <c r="G65" s="38">
        <f t="shared" si="1"/>
        <v>51.529000000000003</v>
      </c>
      <c r="H65" s="43"/>
      <c r="I65" s="38">
        <f t="shared" si="5"/>
        <v>51.529000000000003</v>
      </c>
      <c r="J65" s="40"/>
      <c r="K65" s="77">
        <v>0</v>
      </c>
      <c r="L65" s="40" t="s">
        <v>47</v>
      </c>
      <c r="M65" s="38">
        <f t="shared" si="2"/>
        <v>51.529000000000003</v>
      </c>
      <c r="N65" s="38">
        <f>SUM(N66:N73)</f>
        <v>10.667999999999999</v>
      </c>
      <c r="O65" s="38">
        <f>SUM(O66:O73)</f>
        <v>10.33</v>
      </c>
      <c r="P65" s="38">
        <f>SUM(P66:P73)</f>
        <v>10.179</v>
      </c>
      <c r="Q65" s="38">
        <f>SUM(Q66:Q73)</f>
        <v>10.172000000000001</v>
      </c>
      <c r="R65" s="38">
        <f>SUM(R66:R73)</f>
        <v>10.18</v>
      </c>
      <c r="S65" s="44">
        <f t="shared" si="4"/>
        <v>51.529000000000003</v>
      </c>
    </row>
    <row r="66" spans="1:19" ht="62.25" customHeight="1">
      <c r="A66" s="26" t="s">
        <v>116</v>
      </c>
      <c r="B66" s="71" t="s">
        <v>134</v>
      </c>
      <c r="C66" s="32"/>
      <c r="D66" s="28">
        <v>2025</v>
      </c>
      <c r="E66" s="28">
        <v>2025</v>
      </c>
      <c r="F66" s="39">
        <f t="shared" si="0"/>
        <v>2.3980000000000001</v>
      </c>
      <c r="G66" s="39">
        <f t="shared" si="1"/>
        <v>2.3980000000000001</v>
      </c>
      <c r="H66" s="41"/>
      <c r="I66" s="39">
        <f t="shared" si="5"/>
        <v>2.3980000000000001</v>
      </c>
      <c r="J66" s="40"/>
      <c r="K66" s="40">
        <v>0</v>
      </c>
      <c r="L66" s="40" t="s">
        <v>47</v>
      </c>
      <c r="M66" s="39">
        <f t="shared" si="2"/>
        <v>2.3980000000000001</v>
      </c>
      <c r="N66" s="39">
        <v>2.3980000000000001</v>
      </c>
      <c r="O66" s="39"/>
      <c r="P66" s="39"/>
      <c r="Q66" s="39"/>
      <c r="R66" s="39"/>
      <c r="S66" s="42">
        <f t="shared" si="4"/>
        <v>2.3980000000000001</v>
      </c>
    </row>
    <row r="67" spans="1:19" ht="62.25" customHeight="1">
      <c r="A67" s="26" t="s">
        <v>117</v>
      </c>
      <c r="B67" s="71" t="s">
        <v>132</v>
      </c>
      <c r="C67" s="32"/>
      <c r="D67" s="28">
        <v>2025</v>
      </c>
      <c r="E67" s="28">
        <v>2025</v>
      </c>
      <c r="F67" s="39">
        <f t="shared" si="0"/>
        <v>3.3079999999999998</v>
      </c>
      <c r="G67" s="39">
        <f t="shared" si="1"/>
        <v>3.3079999999999998</v>
      </c>
      <c r="H67" s="41"/>
      <c r="I67" s="39">
        <f t="shared" si="5"/>
        <v>3.3079999999999998</v>
      </c>
      <c r="J67" s="40"/>
      <c r="K67" s="40">
        <v>0</v>
      </c>
      <c r="L67" s="40" t="s">
        <v>47</v>
      </c>
      <c r="M67" s="39">
        <f t="shared" si="2"/>
        <v>3.3079999999999998</v>
      </c>
      <c r="N67" s="39">
        <v>3.3079999999999998</v>
      </c>
      <c r="O67" s="39"/>
      <c r="P67" s="39"/>
      <c r="Q67" s="39"/>
      <c r="R67" s="39"/>
      <c r="S67" s="42">
        <f t="shared" si="4"/>
        <v>3.3079999999999998</v>
      </c>
    </row>
    <row r="68" spans="1:19" ht="62.25" customHeight="1">
      <c r="A68" s="26" t="s">
        <v>118</v>
      </c>
      <c r="B68" s="71" t="s">
        <v>119</v>
      </c>
      <c r="C68" s="32"/>
      <c r="D68" s="28">
        <v>2025</v>
      </c>
      <c r="E68" s="28">
        <v>2025</v>
      </c>
      <c r="F68" s="39">
        <f t="shared" si="0"/>
        <v>4.9619999999999997</v>
      </c>
      <c r="G68" s="39">
        <f t="shared" si="1"/>
        <v>4.9619999999999997</v>
      </c>
      <c r="H68" s="41"/>
      <c r="I68" s="39">
        <f t="shared" si="5"/>
        <v>4.9619999999999997</v>
      </c>
      <c r="J68" s="40"/>
      <c r="K68" s="40">
        <v>0</v>
      </c>
      <c r="L68" s="40" t="s">
        <v>47</v>
      </c>
      <c r="M68" s="39">
        <f t="shared" si="2"/>
        <v>4.9619999999999997</v>
      </c>
      <c r="N68" s="39">
        <v>4.9619999999999997</v>
      </c>
      <c r="O68" s="39"/>
      <c r="P68" s="39"/>
      <c r="Q68" s="39"/>
      <c r="R68" s="39"/>
      <c r="S68" s="42">
        <f t="shared" si="4"/>
        <v>4.9619999999999997</v>
      </c>
    </row>
    <row r="69" spans="1:19" ht="62.25" customHeight="1">
      <c r="A69" s="26" t="s">
        <v>120</v>
      </c>
      <c r="B69" s="71" t="s">
        <v>121</v>
      </c>
      <c r="C69" s="32"/>
      <c r="D69" s="28">
        <v>2026</v>
      </c>
      <c r="E69" s="28">
        <v>2026</v>
      </c>
      <c r="F69" s="39">
        <f t="shared" si="0"/>
        <v>3.44</v>
      </c>
      <c r="G69" s="39">
        <f t="shared" si="1"/>
        <v>3.44</v>
      </c>
      <c r="H69" s="41"/>
      <c r="I69" s="39">
        <f t="shared" si="5"/>
        <v>3.44</v>
      </c>
      <c r="J69" s="40"/>
      <c r="K69" s="40">
        <v>0</v>
      </c>
      <c r="L69" s="40" t="s">
        <v>47</v>
      </c>
      <c r="M69" s="39">
        <f t="shared" si="2"/>
        <v>3.44</v>
      </c>
      <c r="N69" s="39"/>
      <c r="O69" s="39">
        <v>3.44</v>
      </c>
      <c r="P69" s="39"/>
      <c r="Q69" s="39"/>
      <c r="R69" s="39"/>
      <c r="S69" s="42">
        <f t="shared" si="4"/>
        <v>3.44</v>
      </c>
    </row>
    <row r="70" spans="1:19" ht="62.25" customHeight="1">
      <c r="A70" s="26" t="s">
        <v>122</v>
      </c>
      <c r="B70" s="71" t="s">
        <v>123</v>
      </c>
      <c r="C70" s="32"/>
      <c r="D70" s="28">
        <v>2026</v>
      </c>
      <c r="E70" s="28">
        <v>2026</v>
      </c>
      <c r="F70" s="39">
        <f t="shared" si="0"/>
        <v>6.89</v>
      </c>
      <c r="G70" s="39">
        <f t="shared" si="1"/>
        <v>6.89</v>
      </c>
      <c r="H70" s="41"/>
      <c r="I70" s="39">
        <f t="shared" si="5"/>
        <v>6.89</v>
      </c>
      <c r="J70" s="40"/>
      <c r="K70" s="40">
        <v>0</v>
      </c>
      <c r="L70" s="40" t="s">
        <v>47</v>
      </c>
      <c r="M70" s="39">
        <f t="shared" si="2"/>
        <v>6.89</v>
      </c>
      <c r="N70" s="39"/>
      <c r="O70" s="39">
        <v>6.89</v>
      </c>
      <c r="P70" s="39"/>
      <c r="Q70" s="39"/>
      <c r="R70" s="39"/>
      <c r="S70" s="42">
        <f t="shared" si="4"/>
        <v>6.89</v>
      </c>
    </row>
    <row r="71" spans="1:19" ht="62.25" customHeight="1">
      <c r="A71" s="26" t="s">
        <v>124</v>
      </c>
      <c r="B71" s="71" t="s">
        <v>125</v>
      </c>
      <c r="C71" s="32"/>
      <c r="D71" s="28">
        <v>2027</v>
      </c>
      <c r="E71" s="28">
        <v>2027</v>
      </c>
      <c r="F71" s="39">
        <f t="shared" si="0"/>
        <v>10.179</v>
      </c>
      <c r="G71" s="39">
        <f t="shared" si="1"/>
        <v>10.179</v>
      </c>
      <c r="H71" s="41"/>
      <c r="I71" s="39">
        <f t="shared" si="5"/>
        <v>10.179</v>
      </c>
      <c r="J71" s="40"/>
      <c r="K71" s="40">
        <v>0</v>
      </c>
      <c r="L71" s="40" t="s">
        <v>47</v>
      </c>
      <c r="M71" s="39">
        <f t="shared" si="2"/>
        <v>10.179</v>
      </c>
      <c r="N71" s="39"/>
      <c r="O71" s="39"/>
      <c r="P71" s="39">
        <v>10.179</v>
      </c>
      <c r="Q71" s="39"/>
      <c r="R71" s="39"/>
      <c r="S71" s="42">
        <f t="shared" si="4"/>
        <v>10.179</v>
      </c>
    </row>
    <row r="72" spans="1:19" ht="62.25" customHeight="1">
      <c r="A72" s="26" t="s">
        <v>126</v>
      </c>
      <c r="B72" s="71" t="s">
        <v>127</v>
      </c>
      <c r="C72" s="32"/>
      <c r="D72" s="28">
        <v>2028</v>
      </c>
      <c r="E72" s="28">
        <v>2029</v>
      </c>
      <c r="F72" s="39">
        <f t="shared" si="0"/>
        <v>10.176</v>
      </c>
      <c r="G72" s="39">
        <f t="shared" si="1"/>
        <v>10.176</v>
      </c>
      <c r="H72" s="41"/>
      <c r="I72" s="39">
        <f t="shared" si="5"/>
        <v>10.176</v>
      </c>
      <c r="J72" s="40"/>
      <c r="K72" s="40">
        <v>0</v>
      </c>
      <c r="L72" s="40" t="s">
        <v>47</v>
      </c>
      <c r="M72" s="39">
        <f t="shared" si="2"/>
        <v>10.176</v>
      </c>
      <c r="N72" s="39"/>
      <c r="O72" s="39"/>
      <c r="P72" s="39"/>
      <c r="Q72" s="39">
        <v>5.0860000000000003</v>
      </c>
      <c r="R72" s="39">
        <v>5.09</v>
      </c>
      <c r="S72" s="42">
        <f t="shared" si="4"/>
        <v>10.176</v>
      </c>
    </row>
    <row r="73" spans="1:19" ht="62.25" customHeight="1">
      <c r="A73" s="26" t="s">
        <v>128</v>
      </c>
      <c r="B73" s="71" t="s">
        <v>129</v>
      </c>
      <c r="C73" s="32"/>
      <c r="D73" s="28">
        <v>2028</v>
      </c>
      <c r="E73" s="28">
        <v>2029</v>
      </c>
      <c r="F73" s="39">
        <f t="shared" si="0"/>
        <v>10.176</v>
      </c>
      <c r="G73" s="39">
        <f t="shared" si="1"/>
        <v>10.176</v>
      </c>
      <c r="H73" s="41"/>
      <c r="I73" s="39">
        <f t="shared" si="5"/>
        <v>10.176</v>
      </c>
      <c r="J73" s="40"/>
      <c r="K73" s="40">
        <v>0</v>
      </c>
      <c r="L73" s="40" t="s">
        <v>47</v>
      </c>
      <c r="M73" s="39">
        <f t="shared" si="2"/>
        <v>10.176</v>
      </c>
      <c r="N73" s="39"/>
      <c r="O73" s="39"/>
      <c r="P73" s="39"/>
      <c r="Q73" s="39">
        <v>5.0860000000000003</v>
      </c>
      <c r="R73" s="39">
        <v>5.09</v>
      </c>
      <c r="S73" s="42">
        <f t="shared" si="4"/>
        <v>10.176</v>
      </c>
    </row>
    <row r="74" spans="1:19" ht="118.5" customHeight="1">
      <c r="A74" s="27" t="s">
        <v>15</v>
      </c>
      <c r="B74" s="72" t="s">
        <v>137</v>
      </c>
      <c r="C74" s="32"/>
      <c r="D74" s="28">
        <v>2025</v>
      </c>
      <c r="E74" s="28">
        <v>2029</v>
      </c>
      <c r="F74" s="38">
        <f t="shared" si="0"/>
        <v>129.19499999999999</v>
      </c>
      <c r="G74" s="38">
        <f t="shared" si="1"/>
        <v>129.19499999999999</v>
      </c>
      <c r="H74" s="43"/>
      <c r="I74" s="38">
        <f t="shared" si="5"/>
        <v>129.19499999999999</v>
      </c>
      <c r="J74" s="40"/>
      <c r="K74" s="77">
        <v>0</v>
      </c>
      <c r="L74" s="40" t="s">
        <v>47</v>
      </c>
      <c r="M74" s="38">
        <f t="shared" si="2"/>
        <v>129.19499999999999</v>
      </c>
      <c r="N74" s="38">
        <f>N75</f>
        <v>36.720999999999997</v>
      </c>
      <c r="O74" s="38">
        <f>O75</f>
        <v>15.79</v>
      </c>
      <c r="P74" s="38">
        <f>P75</f>
        <v>31.5</v>
      </c>
      <c r="Q74" s="38">
        <f>Q75</f>
        <v>21.172000000000001</v>
      </c>
      <c r="R74" s="38">
        <f>R75</f>
        <v>24.012</v>
      </c>
      <c r="S74" s="44">
        <f t="shared" si="4"/>
        <v>129.19499999999999</v>
      </c>
    </row>
    <row r="75" spans="1:19" ht="62.25" customHeight="1">
      <c r="A75" s="26" t="s">
        <v>38</v>
      </c>
      <c r="B75" s="73" t="s">
        <v>140</v>
      </c>
      <c r="C75" s="32"/>
      <c r="D75" s="28">
        <v>2025</v>
      </c>
      <c r="E75" s="28">
        <v>2029</v>
      </c>
      <c r="F75" s="39">
        <f t="shared" si="0"/>
        <v>129.19499999999999</v>
      </c>
      <c r="G75" s="39">
        <f t="shared" si="1"/>
        <v>129.19499999999999</v>
      </c>
      <c r="H75" s="41"/>
      <c r="I75" s="39">
        <f t="shared" si="5"/>
        <v>129.19499999999999</v>
      </c>
      <c r="J75" s="40"/>
      <c r="K75" s="40">
        <v>0</v>
      </c>
      <c r="L75" s="40" t="s">
        <v>47</v>
      </c>
      <c r="M75" s="39">
        <f t="shared" si="2"/>
        <v>129.19499999999999</v>
      </c>
      <c r="N75" s="39">
        <v>36.720999999999997</v>
      </c>
      <c r="O75" s="39">
        <v>15.79</v>
      </c>
      <c r="P75" s="39">
        <v>31.5</v>
      </c>
      <c r="Q75" s="39">
        <v>21.172000000000001</v>
      </c>
      <c r="R75" s="39">
        <v>24.012</v>
      </c>
      <c r="S75" s="42">
        <f t="shared" si="4"/>
        <v>129.19499999999999</v>
      </c>
    </row>
    <row r="76" spans="1:19" ht="61.5" customHeight="1">
      <c r="A76" s="23" t="s">
        <v>12</v>
      </c>
      <c r="B76" s="74" t="s">
        <v>27</v>
      </c>
      <c r="C76" s="32"/>
      <c r="D76" s="28">
        <v>2025</v>
      </c>
      <c r="E76" s="28">
        <v>2029</v>
      </c>
      <c r="F76" s="38">
        <f t="shared" si="0"/>
        <v>80.555999999999997</v>
      </c>
      <c r="G76" s="38">
        <f t="shared" si="1"/>
        <v>80.555999999999997</v>
      </c>
      <c r="H76" s="43"/>
      <c r="I76" s="38">
        <f t="shared" si="5"/>
        <v>80.555999999999997</v>
      </c>
      <c r="J76" s="40"/>
      <c r="K76" s="77">
        <v>0</v>
      </c>
      <c r="L76" s="40" t="s">
        <v>47</v>
      </c>
      <c r="M76" s="38">
        <f t="shared" si="2"/>
        <v>80.555999999999997</v>
      </c>
      <c r="N76" s="38">
        <f>N77</f>
        <v>10.7</v>
      </c>
      <c r="O76" s="38">
        <f>O77</f>
        <v>22.596</v>
      </c>
      <c r="P76" s="38">
        <f>P77</f>
        <v>12.16</v>
      </c>
      <c r="Q76" s="38">
        <f>Q77</f>
        <v>19.645</v>
      </c>
      <c r="R76" s="38">
        <f>R77</f>
        <v>15.455</v>
      </c>
      <c r="S76" s="44">
        <f t="shared" si="4"/>
        <v>80.555999999999997</v>
      </c>
    </row>
    <row r="77" spans="1:19" ht="109.5" customHeight="1">
      <c r="A77" s="26" t="s">
        <v>17</v>
      </c>
      <c r="B77" s="75" t="s">
        <v>135</v>
      </c>
      <c r="C77" s="32"/>
      <c r="D77" s="28">
        <v>2025</v>
      </c>
      <c r="E77" s="28">
        <v>2029</v>
      </c>
      <c r="F77" s="39">
        <f t="shared" si="0"/>
        <v>80.555999999999997</v>
      </c>
      <c r="G77" s="39">
        <f t="shared" si="1"/>
        <v>80.555999999999997</v>
      </c>
      <c r="H77" s="41"/>
      <c r="I77" s="39">
        <f t="shared" si="5"/>
        <v>80.555999999999997</v>
      </c>
      <c r="J77" s="40"/>
      <c r="K77" s="40">
        <v>0</v>
      </c>
      <c r="L77" s="40" t="s">
        <v>47</v>
      </c>
      <c r="M77" s="39">
        <f t="shared" si="2"/>
        <v>80.555999999999997</v>
      </c>
      <c r="N77" s="39">
        <v>10.7</v>
      </c>
      <c r="O77" s="39">
        <v>22.596</v>
      </c>
      <c r="P77" s="39">
        <v>12.16</v>
      </c>
      <c r="Q77" s="39">
        <v>19.645</v>
      </c>
      <c r="R77" s="39">
        <v>15.455</v>
      </c>
      <c r="S77" s="42">
        <f t="shared" si="4"/>
        <v>80.555999999999997</v>
      </c>
    </row>
    <row r="78" spans="1:19" ht="40.5">
      <c r="N78" s="80"/>
      <c r="O78" s="80"/>
      <c r="P78" s="80"/>
      <c r="Q78" s="80"/>
      <c r="R78" s="80"/>
    </row>
  </sheetData>
  <mergeCells count="20">
    <mergeCell ref="S16:S17"/>
    <mergeCell ref="N15:S15"/>
    <mergeCell ref="A4:R4"/>
    <mergeCell ref="A5:R5"/>
    <mergeCell ref="A10:R10"/>
    <mergeCell ref="A12:R12"/>
    <mergeCell ref="A13:R13"/>
    <mergeCell ref="A7:R7"/>
    <mergeCell ref="A8:R8"/>
    <mergeCell ref="A14:R14"/>
    <mergeCell ref="D15:D17"/>
    <mergeCell ref="E15:E16"/>
    <mergeCell ref="B15:B17"/>
    <mergeCell ref="A15:A17"/>
    <mergeCell ref="C15:C17"/>
    <mergeCell ref="F15:F16"/>
    <mergeCell ref="G15:K15"/>
    <mergeCell ref="G16:K16"/>
    <mergeCell ref="L15:M15"/>
    <mergeCell ref="L16:M16"/>
  </mergeCells>
  <pageMargins left="0.70866141732283472" right="0.19685039370078741" top="0.74803149606299213" bottom="0.74803149606299213" header="0.31496062992125984" footer="0.31496062992125984"/>
  <pageSetup paperSize="8" scale="19" fitToWidth="2" orientation="portrait" r:id="rId1"/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y.suhanov</dc:creator>
  <cp:lastModifiedBy>o.medvedeva</cp:lastModifiedBy>
  <cp:lastPrinted>2024-04-25T06:25:06Z</cp:lastPrinted>
  <dcterms:created xsi:type="dcterms:W3CDTF">2018-03-13T05:11:58Z</dcterms:created>
  <dcterms:modified xsi:type="dcterms:W3CDTF">2024-04-25T06:25:09Z</dcterms:modified>
</cp:coreProperties>
</file>